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kovali\Desktop\"/>
    </mc:Choice>
  </mc:AlternateContent>
  <xr:revisionPtr revIDLastSave="0" documentId="13_ncr:1_{90676CDF-6F85-4C68-9561-899C41D8F7D5}" xr6:coauthVersionLast="47" xr6:coauthVersionMax="47" xr10:uidLastSave="{00000000-0000-0000-0000-000000000000}"/>
  <bookViews>
    <workbookView xWindow="-28920" yWindow="-120" windowWidth="29040" windowHeight="17640" activeTab="2" xr2:uid="{00000000-000D-0000-FFFF-FFFF00000000}"/>
  </bookViews>
  <sheets>
    <sheet name="Harmonogram_2023" sheetId="1" r:id="rId1"/>
    <sheet name="Zdůvodnění_2023" sheetId="2" r:id="rId2"/>
    <sheet name="Harmonogram2024" sheetId="3" r:id="rId3"/>
    <sheet name="Zdůvodnění_2024" sheetId="4" r:id="rId4"/>
  </sheets>
  <definedNames>
    <definedName name="_xlnm._FilterDatabase" localSheetId="0" hidden="1">Harmonogram_2023!$B$4:$Z$29</definedName>
    <definedName name="_xlnm._FilterDatabase" localSheetId="1" hidden="1">Zdůvodnění_2023!$B$3:$E$3</definedName>
    <definedName name="_xlnm.Print_Titles" localSheetId="0">Harmonogram_2023!$3:$5</definedName>
    <definedName name="_xlnm.Print_Area" localSheetId="0">Harmonogram_2023!$A$1:$Z$35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9" i="3" l="1"/>
  <c r="R19" i="3" s="1"/>
  <c r="P18" i="3"/>
  <c r="R18" i="3" s="1"/>
  <c r="P16" i="3"/>
  <c r="R16" i="3" s="1"/>
  <c r="R15" i="3"/>
  <c r="P15" i="3"/>
  <c r="P14" i="3"/>
  <c r="P13" i="3"/>
  <c r="R12" i="3"/>
  <c r="P12" i="3"/>
  <c r="P11" i="3"/>
  <c r="R11" i="3" s="1"/>
  <c r="R10" i="3"/>
  <c r="P10" i="3"/>
  <c r="R9" i="3"/>
  <c r="P9" i="3"/>
  <c r="R8" i="3"/>
  <c r="P8" i="3"/>
  <c r="R7" i="3"/>
  <c r="R6" i="3"/>
  <c r="Q11" i="1"/>
  <c r="S11" i="1" s="1"/>
  <c r="Q23" i="1" l="1"/>
  <c r="S23" i="1" s="1"/>
  <c r="Q27" i="1" l="1"/>
  <c r="S27" i="1" s="1"/>
  <c r="Q25" i="1"/>
  <c r="S25" i="1" s="1"/>
  <c r="Q10" i="1"/>
  <c r="S10" i="1" s="1"/>
  <c r="Q9" i="1"/>
  <c r="S9" i="1" s="1"/>
  <c r="Q24" i="1" l="1"/>
  <c r="S24" i="1" l="1"/>
  <c r="Q16" i="1"/>
  <c r="S16" i="1" s="1"/>
  <c r="Q17" i="1"/>
  <c r="Q14" i="1" l="1"/>
  <c r="Q15" i="1"/>
  <c r="S17" i="1" l="1"/>
  <c r="Q28" i="1" l="1"/>
  <c r="Q8" i="1"/>
  <c r="S8" i="1" s="1"/>
  <c r="S28" i="1" l="1"/>
  <c r="Q13" i="1" l="1"/>
  <c r="S13" i="1" s="1"/>
  <c r="Q12" i="1"/>
  <c r="S12" i="1" s="1"/>
  <c r="Q7" i="1"/>
  <c r="S7" i="1" s="1"/>
  <c r="Q6" i="1"/>
  <c r="S6" i="1" s="1"/>
  <c r="Q29" i="1" l="1"/>
  <c r="Q22" i="1"/>
  <c r="S22" i="1" s="1"/>
  <c r="S29" i="1" l="1"/>
</calcChain>
</file>

<file path=xl/sharedStrings.xml><?xml version="1.0" encoding="utf-8"?>
<sst xmlns="http://schemas.openxmlformats.org/spreadsheetml/2006/main" count="702" uniqueCount="295">
  <si>
    <t>Identifikace oblasti podpory</t>
  </si>
  <si>
    <t>Zacílení výzvy</t>
  </si>
  <si>
    <t>Základní plánované údaje o výzvě</t>
  </si>
  <si>
    <t>Cíl politiky</t>
  </si>
  <si>
    <t>Specifický cíl</t>
  </si>
  <si>
    <t xml:space="preserve">Číslo výzvy </t>
  </si>
  <si>
    <t>Opatření</t>
  </si>
  <si>
    <t>Upřesnění zacílení výzvy</t>
  </si>
  <si>
    <t>Příjemci</t>
  </si>
  <si>
    <t>Území realizace</t>
  </si>
  <si>
    <t>Druh výzvy</t>
  </si>
  <si>
    <t>Plánované datum vyhlášení výzvy</t>
  </si>
  <si>
    <t xml:space="preserve">Předpokládané datum zahájení příjmu žádostí </t>
  </si>
  <si>
    <t>Předpokládané datum ukončení příjmu žádostí</t>
  </si>
  <si>
    <t>Míra podpory dle PrŽaP21+</t>
  </si>
  <si>
    <t>Alokace plánové výzvy (podpora; Kč)</t>
  </si>
  <si>
    <t>Model hodnocení</t>
  </si>
  <si>
    <t>Číslo SC</t>
  </si>
  <si>
    <t>Název SC</t>
  </si>
  <si>
    <t>číslo opatření</t>
  </si>
  <si>
    <t>Název opatření</t>
  </si>
  <si>
    <t>Míra podpory</t>
  </si>
  <si>
    <t>Celková alokace (CZV*)</t>
  </si>
  <si>
    <t>Z toho příspěvek Unie</t>
  </si>
  <si>
    <t>Z toho národní spolufinancování</t>
  </si>
  <si>
    <t>Zelenější, nízkouhlíková Evropa díky podpoře přechodu na čistou a spravedlivou energii, zelených a modrých investic, oběhového hospodářství, přizpůsobení se změnám klimatu a prevence řízení rizik</t>
  </si>
  <si>
    <t>1.1</t>
  </si>
  <si>
    <t>Podpora energetické účinnosti a snižování emisí skleníkových plynů</t>
  </si>
  <si>
    <t>1.2</t>
  </si>
  <si>
    <t>Podpora energie z obnovitelných zdrojů v souladu se směrnicí (EU) 2018/2001, včetně kritérií udržitelnosti stanovených v uvedené směrnici</t>
  </si>
  <si>
    <t>1.3</t>
  </si>
  <si>
    <t>Podpora přizpůsobení se změně klimatu, prevence rizika katastrof a odolnosti vůči nim s přihlédnutím k ekosystémovým přístupům</t>
  </si>
  <si>
    <t>1.5</t>
  </si>
  <si>
    <t>1.6</t>
  </si>
  <si>
    <t>Posilování ochrany a zachování přírody, biologické rozmanitosti a zelené infrastruktury, a to i v městských oblastech, a snižování všech forem znečištění</t>
  </si>
  <si>
    <t>1.4</t>
  </si>
  <si>
    <t>Podpora přístupu k vodě a udržitelné hospodaření s vodou</t>
  </si>
  <si>
    <t>Název výzvy</t>
  </si>
  <si>
    <t>Zdůvodnění</t>
  </si>
  <si>
    <t>jednokolový</t>
  </si>
  <si>
    <t>dle PD</t>
  </si>
  <si>
    <t>Celá ČR</t>
  </si>
  <si>
    <t>průběžná</t>
  </si>
  <si>
    <t>bez omezení, dle PrŽaP</t>
  </si>
  <si>
    <t>kolová</t>
  </si>
  <si>
    <t>1.6.8</t>
  </si>
  <si>
    <t>Celá ČR mimo území hl. m. Prahy</t>
  </si>
  <si>
    <t>Projektové schéma</t>
  </si>
  <si>
    <t>1.3.5</t>
  </si>
  <si>
    <t>025</t>
  </si>
  <si>
    <t>MŽP_25. výzva, Projektové schéma SC 1.4 průběžná</t>
  </si>
  <si>
    <t>1.4.1 a 1.4.4</t>
  </si>
  <si>
    <t>Projektové schéma na administraci projektů opatření 1.4.1  (A)  domovní čistírny odpadních voda  a 1.4.4 (B)  Průzkum, posílení a budování zdrojů pitné vody</t>
  </si>
  <si>
    <t>Podpora přechodu na oběhové hospodářství účinně využívající zdroje</t>
  </si>
  <si>
    <t>1.6.1</t>
  </si>
  <si>
    <t>Odstranění rizik kontaminace ohrožující lidské zdraví, vodní zdroje nebo ekosystémy a rekultivace starých skládek</t>
  </si>
  <si>
    <t>016</t>
  </si>
  <si>
    <t>MŽP_16. výzva, SC 1.6, opatření 1.6.8, průběžná</t>
  </si>
  <si>
    <t>rekultivace starých skládek</t>
  </si>
  <si>
    <t>85 %, příp. dle VP / de minimis</t>
  </si>
  <si>
    <t>Podpora přírodních stanovišť a druhů a péče o nejcennější části přírody a krajiny</t>
  </si>
  <si>
    <t>Úprava ke dni</t>
  </si>
  <si>
    <t>Zdůvodnění změn výzev a zadání výzev do HMG dle Metodického pokynu Výzvy, hodnocení a výběru projektů v období 2021-2027</t>
  </si>
  <si>
    <t>Rok 2023</t>
  </si>
  <si>
    <t>037</t>
  </si>
  <si>
    <t>1.1.1 v kombinaci s  1.1.3, 1.1.4, 1.2.1</t>
  </si>
  <si>
    <r>
      <t xml:space="preserve">Snížení energetické náročnosti veřejných budov a veřejné
infrastruktury v kombinaci s:                                               </t>
    </r>
    <r>
      <rPr>
        <i/>
        <sz val="11"/>
        <rFont val="Calibri"/>
        <family val="2"/>
        <charset val="238"/>
        <scheme val="minor"/>
      </rPr>
      <t>Zlepšení kvality vnitřního prostředí veřejných budov,                                               Zvýšení adaptability veřejných budov na změnu klimatu,                        
Výstavba a rekonstrukce obnovitelných zdrojů energie pro veřejné budovy</t>
    </r>
  </si>
  <si>
    <t xml:space="preserve">Komplexní projekty - podpora revitalizace budov veřejného sektoru s cílem snížení konečné spotřeby
energie a úspory primární energie z neobnovitelných zdrojů, podpory OZE a zlepšení kvality vnitřního prostředí budov.  </t>
  </si>
  <si>
    <t xml:space="preserve">ZMV - jednotkové náklady </t>
  </si>
  <si>
    <t>038</t>
  </si>
  <si>
    <r>
      <t xml:space="preserve">Snížení energetické náročnosti veřejných budov a veřejné
infrastruktury v kombinaci s:                                               </t>
    </r>
    <r>
      <rPr>
        <i/>
        <sz val="11"/>
        <rFont val="Calibri"/>
        <family val="2"/>
        <charset val="238"/>
        <scheme val="minor"/>
      </rPr>
      <t>Zlepšení kvality vnitřního prostředí veřejných budov,                                               Zvýšení adaptability veřejných budov na změnu klimatu,                       Výstavba a rekonstrukce obnovitelných zdrojů energie pro veřejné budovy</t>
    </r>
  </si>
  <si>
    <t>039</t>
  </si>
  <si>
    <t>MŽP_39. výzva, SC 1.3, Opatření 1.3.1, průběžná</t>
  </si>
  <si>
    <t>1.3.1</t>
  </si>
  <si>
    <t>Podpora přírodě blízkých opatření v krajině a sídlech</t>
  </si>
  <si>
    <t>Úprava lesních porostů směrem k přirozené struktuře a druhové skladbě za účelem posílení jejich stability</t>
  </si>
  <si>
    <t>Průběžná</t>
  </si>
  <si>
    <t>032</t>
  </si>
  <si>
    <t>MŽP_32. výzva, SC 1.3, Opatření 1.3.1, průběžná</t>
  </si>
  <si>
    <t>Zakládání a obnova sídelní zeleně; Odstranění či eliminace negativních funkcí odvodňovacích zařízení v krajině</t>
  </si>
  <si>
    <t>v závislosti na typu projektu
85 % - 100 %</t>
  </si>
  <si>
    <t>033</t>
  </si>
  <si>
    <t>Číslo výzvy</t>
  </si>
  <si>
    <t>SC</t>
  </si>
  <si>
    <t>výzva vyhlášená v předešlém roce která pokračuje do roku 2023, příp. dále</t>
  </si>
  <si>
    <r>
      <rPr>
        <sz val="14"/>
        <color theme="1"/>
        <rFont val="Calibri"/>
        <family val="2"/>
        <charset val="238"/>
        <scheme val="minor"/>
      </rPr>
      <t xml:space="preserve">** </t>
    </r>
    <r>
      <rPr>
        <u/>
        <sz val="11"/>
        <rFont val="Calibri"/>
        <family val="2"/>
        <charset val="238"/>
        <scheme val="minor"/>
      </rPr>
      <t xml:space="preserve">Přechodové regiony: </t>
    </r>
    <r>
      <rPr>
        <sz val="11"/>
        <rFont val="Calibri"/>
        <family val="2"/>
        <charset val="238"/>
        <scheme val="minor"/>
      </rPr>
      <t xml:space="preserve">
• Střední Čechy – Středočeský kraj
• Jihozápad – Plzeňský, Jihočeský kraj
• Jihovýchod – Jihomoravský kraj, Kraj Vysočina 
</t>
    </r>
    <r>
      <rPr>
        <u/>
        <sz val="11"/>
        <rFont val="Calibri"/>
        <family val="2"/>
        <charset val="238"/>
        <scheme val="minor"/>
      </rPr>
      <t xml:space="preserve">Méně rozvinuté regiony: </t>
    </r>
    <r>
      <rPr>
        <sz val="11"/>
        <rFont val="Calibri"/>
        <family val="2"/>
        <charset val="238"/>
        <scheme val="minor"/>
      </rPr>
      <t xml:space="preserve">
• Severozápad – Ústecký a Karlovarský kraj
• Severovýchod – Pardubický, Liberecký a Královéhradecký kraj
• Moravskoslezsko – Moravskoslezský kraj
• Střední Morava – Olomoucký a Zlínský kraj </t>
    </r>
  </si>
  <si>
    <r>
      <rPr>
        <sz val="14"/>
        <color theme="1"/>
        <rFont val="Calibri"/>
        <family val="2"/>
        <charset val="238"/>
        <scheme val="minor"/>
      </rPr>
      <t>*</t>
    </r>
    <r>
      <rPr>
        <sz val="11"/>
        <color theme="1"/>
        <rFont val="Calibri"/>
        <family val="2"/>
        <charset val="238"/>
        <scheme val="minor"/>
      </rPr>
      <t xml:space="preserve"> Jedná se o orientační částku dopočtenou na základě max. možné míry podpory v rámci dané výzvy. </t>
    </r>
  </si>
  <si>
    <r>
      <t>Přechodové regiony</t>
    </r>
    <r>
      <rPr>
        <sz val="14"/>
        <rFont val="Calibri"/>
        <family val="2"/>
        <charset val="238"/>
        <scheme val="minor"/>
      </rPr>
      <t>**</t>
    </r>
  </si>
  <si>
    <r>
      <t>Méně rozvinuté regiony</t>
    </r>
    <r>
      <rPr>
        <sz val="14"/>
        <rFont val="Calibri"/>
        <family val="2"/>
        <charset val="238"/>
        <scheme val="minor"/>
      </rPr>
      <t>**</t>
    </r>
  </si>
  <si>
    <t xml:space="preserve">Změna spočívá ve snížení alokace výzvy a rozšíření podporovaných opatření o opatření 1.6.1 Podpora přírodních stanovišť a druhů a péče o nejcennější části přírody a krajiny. S ohledem na současný rozsah škod způsobených zvláště chráněnými druhy živočichů na hospodářských zvířatech je brzké vyhlášení této výzvy pro Ministerstvo životního prostředí zásadní. Alokace byla snížena z důvodu nutnosti pozdějšího využití alokace určené na SC v další plánované výzvě podporující stejné opatření. </t>
  </si>
  <si>
    <t>MŽP_40. výzva, SC 1.1, Opatření 1.1.5, průběžná fázovací</t>
  </si>
  <si>
    <t>1.1.5</t>
  </si>
  <si>
    <t>Výstavba nových veřejných budov, které budou splňovat parametry pro pasivní nebo plusové budovy</t>
  </si>
  <si>
    <t>Výzva je určena pouze pro projekty ze 163. výzvy Operačního programu Životní prostředí 2014–2020, které byly schváleny Řídicím orgánem k fázování.</t>
  </si>
  <si>
    <t>041</t>
  </si>
  <si>
    <t>MŽP_41. výzva, SC 1.6, Opatření 1.6.1, průběžná</t>
  </si>
  <si>
    <t>Podaktivita 1.6.1.1.2 Předcházení, minimalizace a náprava škod způsobených vybranými zvláště chráněnými druhy živočichů  - pouze pro projekty realizované v souladu s Pokyny ke státní podpoře v odvětvích zemědělství a lesnictví a ve venkovských oblastech (2022/C 485/01).</t>
  </si>
  <si>
    <t>subjekty činné v odvětví zemědělské prvovýroby, které naplňují definici malého nebo středního podniku bez ohledu na právní formu</t>
  </si>
  <si>
    <t xml:space="preserve">Změna spočívá v přidání nové výzvy do harmonogramu. Výzva je do harmonogramu výzev zařazena v kratším termínu, než je stanoveno v Metodickém pokynu Výzvy, hodnocení a výběru projektů v období 2021-2027, s ohledem na současný rozsah škod způsobených zvláště chráněnými druhy živočichů na hospodářských zvířatech je brzké vyhlášení této výzvy pro Ministerstvo životního prostředí zásadní. Výzva je zaměřena na opatření pod probíhající notifikací. Text výzvy byl projednán Platformou pro přípravu výzvy. </t>
  </si>
  <si>
    <t xml:space="preserve">Změna spočívá v přidání nové výzvy do harmonogramu. Výzva je do harmonogramu výzev zařazena v kratším termínu, než je stanoveno v Metodickém pokynu Výzvy, hodnocení a výběru projektů v období 2021-2027, s ohledem na velkou poptávku novostaveb v pasivním standardu. Tato fázovaná výzva zároveň významným způsobem napomůže dočerpat alokaci ERDF v OPŽP 2014-2020. Text výzvy byl projednán Platformou pro přípravu výzvy. </t>
  </si>
  <si>
    <t>046</t>
  </si>
  <si>
    <t>v závislosti na typu projektu
60 % - 100 %</t>
  </si>
  <si>
    <t>047</t>
  </si>
  <si>
    <t>048</t>
  </si>
  <si>
    <t>Budování a rozšíření varovných a výstražných systémů, pořízení nových varovných systémů na lokální úrovni, tvorba digitálních povodňových plánů, tvorba aktivního harmonogramu činností povodňových komisí, generel odtokových poměrů urbanizovaného povodí, plán odvádění extrémních srážek v urbanizovaném území, zpracování podkladů pro stanovení záplavových území (ZÚ),
zpracování podkladů pro vymezení území ohroženého zvláštní povodní.</t>
  </si>
  <si>
    <t>50 % - 85 %</t>
  </si>
  <si>
    <t>050</t>
  </si>
  <si>
    <t>Budování a modernizace komplexního systému předpovědní služby zahrnující budování a modernizaci měřicích sítí, infrastruktury a nástrojů systémů včasné výstrahy na celostátní úrovni.</t>
  </si>
  <si>
    <t xml:space="preserve">příspěvkové organizace zřízené OSS, státní podniky </t>
  </si>
  <si>
    <t>Tvorba nových a obnova stávajících přírodě blízkých vodních prvků v krajině včetně sídel;              Vegetační krajinné prvky (včetně skladebných prvků ÚSES)</t>
  </si>
  <si>
    <t>MŽP_48. výzva, SC 1.3, Opatření 1.3.5, průběžná</t>
  </si>
  <si>
    <t>MŽP_50. výzva, SC 1.3, Opatření 1.3.5, průběžná</t>
  </si>
  <si>
    <t>Méně rozvinutých regionů**</t>
  </si>
  <si>
    <t>Přechodových regionů**</t>
  </si>
  <si>
    <t xml:space="preserve">
MŽP_37. výzva, SC 1.1,  průběžná na komplexní projekty pro MRR</t>
  </si>
  <si>
    <t xml:space="preserve">
MŽP_38. výzva, SC 1.1,  průběžná na komplexní projekty pro PR
</t>
  </si>
  <si>
    <t>Změna spočívá v prodloužení data pro příjem žádostí o jeden měsíc z 28. 2. 2023 do 31. 3. 2023 z důvodu nedočerpání alokace výzvy. Cílem je umožnit žadatelům podat ještě připravované projekty. Dále dochází k formální opravě, upřesnění v oblasti informací o podmínkách veřejné podpory tak jsou obsažené v PRŽaP. Z hlediska způsobu administrace v MS2021+ nemá na žadatele/příjemce negativní dopad.</t>
  </si>
  <si>
    <t>Změna spočívá v přidání nové výzvy do harmonogramu. Výzva je do harmonogramu výzev zařazena v kratším termínu, než je stanoveno v Metodickém pokynu Výzvy, hodnocení a výběru projektů v období 2021-2027. Výzva bude vyhlášena v návaznosti na předchozí výzvu na podporu výměny nevyhovujících kotlů na pevná paliva pro nízkopříjmové domácnosti (kotlíkové dotace, 1. výzva OPŽP 2021-2027), která byla vyhlášena v únoru 2022. Jedinými žadateli v této výzvě mohou být kraje a Magistrát hlavního města Prahy, se kterými byl termíny vyhlášení výzvy konzultován s ohledem na jejich kapacity pro kontrolu žádostí konečných uživatelů a také s ohledem na plánovaný termín zákazu provozu kotlů na pevná paliva nesplňujících parametry 3. nebo vyšší emisní třídy, na jejichž výměnu je výzva zaměřena. Tento zákaz začne pro rodinné a bytové domy platit 1.9.2024. Z tohoto důvodu je nutné zahájit příjem žádostí ve výzvě MŽP pro kraje, i ve výzvách krajů pro konečné uživatele (fyzické osoby) co nejdříve tak, aby alespoň část podporovaných výměn kotlů mohla proběhnout ještě před zahájením topné sezony 2023/2024. V případě vyčkání se zahájením příjmu žádostí až v termínu po uplynutí 3 měsíců od zveřejnění výzvy v harmonogramu výzev by – vzhledem k potřebným úkonům na straně krajů – byl příjem žádostí ve většině krajů zahájen až ve 4Q 2023, což by ohrozilo cíl výzvy, kterým je výměna maximálního počtu nevyhovujících kotlů do 31.8.2024. Text výzvy je projednáván v rámci 3. jednání Platformy pro přípravu výzev OPŽP 2021-2027 formou per rollam.</t>
  </si>
  <si>
    <t>Změna spočívá v posunu data ukončení příjmu žádostí ze dne 31. 7. 2023 na den 3. 3. 2023 z důvodu vyčerpání stanovené alokace výzvy registrovanými žádostmi. Změna výzvy nemá negativní dopad na způsob administrace registrovaných žádostí v MS2021+.</t>
  </si>
  <si>
    <t>Změna spočívá v úpravě termínu ukončení příjmu žádostí ze dne 31.12.2023 na den 20.3.2023 z důvodu vyčerpání stanovené alokace výzvy podanými žádostmi.</t>
  </si>
  <si>
    <t>Doplňkovost výzvy</t>
  </si>
  <si>
    <t>Program</t>
  </si>
  <si>
    <t>Priorita</t>
  </si>
  <si>
    <t>Specifický cíl/opatření</t>
  </si>
  <si>
    <t>Číslo výzvy se kterou je doplňková</t>
  </si>
  <si>
    <t>Datum vyhlášení (rok)</t>
  </si>
  <si>
    <t>Popis doplňkové vazby</t>
  </si>
  <si>
    <t>OP TAK</t>
  </si>
  <si>
    <t>4.1 - Podpora energetické účinnosti a snižování emisí skleníkových plynů                  Úspory energie – výzva I.</t>
  </si>
  <si>
    <t>01_22_006</t>
  </si>
  <si>
    <t>Doplňkovost  je vymezena na úrovni příjemců.
Veřejný sektor/domácnosti jsou podporovány z OP ŽP/NPO/NZÚ, podnikatelé v EU ETS z Modernizačního fondu, podnikatelský sektor v rámci OP TAK.</t>
  </si>
  <si>
    <t>IROP</t>
  </si>
  <si>
    <t>SC 2.2 / Zelená infrastruktura ve veřejném prostranství měst a obcí</t>
  </si>
  <si>
    <t>63.
64.
65.</t>
  </si>
  <si>
    <t>Z IROP ucelené (komplexní) projekty a z OPŽP samostatně zeleň</t>
  </si>
  <si>
    <t xml:space="preserve">OPST - Výstavba inovativních projektů třídění, dotřiďování, úpravy, materiálové přeměny, chemické recyklace ostatních a nebezpečných odpadů
NPO - Podpora intenzifikace a modernizace stávajících kompostáren provozovaných v souladu se zákonem o odpadech, za účelem zvýšení produkce zemědělského kompostu
- Podpora koncového zapravování kompostu, digestátu či fugátu do zemědělského půdního fondu
OP TAK - Podpora zařízení pro nakládání s odpady skupiny 16 a 17 dle Katalogu odpadů. </t>
  </si>
  <si>
    <t>OPST - SC 1.1 Inovační a pilotní projekty Oběhového hospodářství
NPO - komponenta 2.7 Cirkulární ekonomika, recyklace a průmyslová voda; investice  2.7.1.1 Budování recyklační infrastruktury
OP TAK - SC 5.2
Podpora přechodu na
oběhové hospodářství
účinně využívající zdroje</t>
  </si>
  <si>
    <t>N/R</t>
  </si>
  <si>
    <t>051</t>
  </si>
  <si>
    <t>MŽP_51. výzva, SC 1.3, opatření 1.3.2, průběžná</t>
  </si>
  <si>
    <t>1.3.2</t>
  </si>
  <si>
    <t>Zpracování studií a plánů (studie systémů sídelní zeleně, územní studie krajiny, plán územního systému ekologické stability)</t>
  </si>
  <si>
    <t>SP SZP</t>
  </si>
  <si>
    <t xml:space="preserve">Z SP SZP investice do ochrany melioračních a zpevňujících dřevin,tzv. MZD (podpora oplocenek)
Z OPŽP podpora výsadeb, ochrany a následné péče MZD v rámci komplexních projektů </t>
  </si>
  <si>
    <t>SC 4 Přispívat ke zmírňování změny klimatu a přizpůsobování se této změně, mimo jiné snižováním emisí skleníkových plynů a podporou ukládání uhlíku, a dále podporovat udržitelnou energetiku</t>
  </si>
  <si>
    <t>OPST
NPO
OP TAK</t>
  </si>
  <si>
    <t>studie systému sídelní zeleně: obce, městské části hl. města Prahy
územní studie krajiny: obce s rozšířenou působností
plány ÚSES: obce s rozšířenou působností, újezdní úřady</t>
  </si>
  <si>
    <t>Podpora preventivních opatření proti povodním a suchu, zejména budování, rozšíření, zkvalitnění a obnova monitorovacích, předpovědních, hlásných, výstražných a varovných systémů; zpracování digitálních povodňových plánů, zpracování analýzy odtokových poměrů</t>
  </si>
  <si>
    <t xml:space="preserve">
Podpora preventivních opatření proti povodním a suchu, zejména budování, rozšíření, zkvalitnění a obnova monitorovacích, předpovědních, hlásných, výstražných a varovných systémů; zpracování digitálních povodňových plánů, zpracování analýzy odtokových poměrů</t>
  </si>
  <si>
    <r>
      <t>Podpora přírodě blízkých opatření v krajině a sídlech</t>
    </r>
    <r>
      <rPr>
        <sz val="11"/>
        <color rgb="FFFF0000"/>
        <rFont val="Calibri"/>
        <family val="2"/>
        <charset val="238"/>
        <scheme val="minor"/>
      </rPr>
      <t xml:space="preserve"> </t>
    </r>
    <r>
      <rPr>
        <sz val="11"/>
        <rFont val="Calibri"/>
        <family val="2"/>
        <charset val="238"/>
        <scheme val="minor"/>
      </rPr>
      <t>- ERDF</t>
    </r>
  </si>
  <si>
    <t xml:space="preserve">Podpora přírodě blízkých opatření v krajině a sídlech - ERDF </t>
  </si>
  <si>
    <t>MŽP_46. výzva, SC 1.3, Opatření 1.3.11, průběžná  pro MRR</t>
  </si>
  <si>
    <t>MŽP_47. výzva, SC 1.3, Opatření 1.3.11, průběžná  pro PR</t>
  </si>
  <si>
    <t>040</t>
  </si>
  <si>
    <t>1.3.11</t>
  </si>
  <si>
    <t>Podpora přírodě blízkých opatření v krajině a sídlech
Realizace protipovodňových opatření
Realizace opatření ke zpomalení odtoku, pro vsak, retenci a akumulaci srážkové vody vč. jejího dalšího využití; realizace zelených střech; opatření na využití šedé vody; opatření pro řízenou dotaci podzemních vod</t>
  </si>
  <si>
    <t>1.3.1, 1.3.3, 1.3.4</t>
  </si>
  <si>
    <t>ITI Brněnské metropolitní oblasti, ITI Jihlavské aglomerace, ITI Liberecké aglomerace, ITI Olomoucké aglomerace, ITI Ostravské metropolitní oblasti, ITI Ústecko - chomutovské aglomerace, ITI Zlínské aglomerace, ITI Hradecko-pardubické aglomerace, ITI Mladoboleslavské aglomerace a ITI Pražské metropolitní oblasti</t>
  </si>
  <si>
    <t>052</t>
  </si>
  <si>
    <t>053</t>
  </si>
  <si>
    <t>054</t>
  </si>
  <si>
    <t>055</t>
  </si>
  <si>
    <t>1.3.1 - 85 % - 90 %
1.3.3 - 85 % - 100 %
1.3.4 - 30 % - 95 %</t>
  </si>
  <si>
    <t>Podpora přírodě blízkých opatření v krajině a sídlech - ERDF</t>
  </si>
  <si>
    <t>ITI Olomoucké aglomerace, ITI Zlínské aglomerace</t>
  </si>
  <si>
    <t>1.3.11.1 - 60 % - 100 %
1.3.11.2 - 80 % - 100 %</t>
  </si>
  <si>
    <t>Podpora přírodě blízkých opatření v krajině a sídlech - ERDF</t>
  </si>
  <si>
    <t>ITI Brněnské metropolitní oblasti, ITI Mladoboleslavské aglomerace</t>
  </si>
  <si>
    <t xml:space="preserve">
MŽP_52. výzva, SC 1.3, Opatření 1.3.1, 1.3.3, 1.3.4, průběžná ITI</t>
  </si>
  <si>
    <t>MŽP_53. výzva, SC 1.3, Opatření 1.3.11, průběžná ITI pro MRR</t>
  </si>
  <si>
    <t>MŽP_54. výzva, SC 1.3, Opatření 1.3.11, průběžná ITI pro PR</t>
  </si>
  <si>
    <t>1.5.5, 1.5.6, 1.5.8, 1.5.9</t>
  </si>
  <si>
    <t xml:space="preserve">
MŽP_55. výzva, SC 1.5, Opatření 1.5.5, 1.5.6, 1.5.8, 1.5.9, průběžná ITI</t>
  </si>
  <si>
    <t>Výstavba a modernizace sběrných dvorů, doplnění a zefektivnění systému odděleného sběru/svozu zejména komunálních odpadů včetně podpory door-to-door systémů a zavádění systémů PAYT („Pay-as-You-Throw“);
Podpora třídicích a dotřiďovacích systémů (včetně úpravy) pro separaci ostatních odpadů;
Výstavba a modernizace zařízení pro materiálové využití odpadů;
Výstavba a modernizace zařízení pro energetické využití odpadů, včetně bioplynových stanic pro zpracování odpadů</t>
  </si>
  <si>
    <t>ITI Hradecko-pardubické aglomerace, ITI Mladoboleslavské aglomerace, ITI Ústecko-chomutovské aglomerace, ITI Plzeňské aglomerace</t>
  </si>
  <si>
    <t>056</t>
  </si>
  <si>
    <t>057</t>
  </si>
  <si>
    <t>058</t>
  </si>
  <si>
    <t>Méně rozvinuté regiony v rámci ITI Karlovarské aglomerace, ITI Liberecko – jablonecké aglomerace, ITI Olomoucké aglomerace a ITI Zlínské aglomerace</t>
  </si>
  <si>
    <t>Přechodové regiony v rámci ITI Pražské metropolitní oblasti (vyjma území Hl. města Prahy), ITI Českobudějovické aglomerace</t>
  </si>
  <si>
    <t>ITI Ostravská metropolitní oblast, ITI Olomoucká aglomerace, ITI Zlínská aglomerace, ITI Jihlavská aglomerace</t>
  </si>
  <si>
    <t>1.2.1, 1.2.2</t>
  </si>
  <si>
    <t>MŽP_58. výzva, SC 1.2, Opatření 1.2.1, 1.2.2, průběžná ITI</t>
  </si>
  <si>
    <t xml:space="preserve">
MŽP_56. výzva, SC 1.1, průběžná na komplexní projekty pro MRR ITI</t>
  </si>
  <si>
    <t xml:space="preserve">
MŽP_57. výzva, SC 1.1,  průběžná na komplexní projekty pro PR ITI</t>
  </si>
  <si>
    <t>Výstavba a rekonstrukce obnovitelných zdrojů energie pro veřejné budovy
Výstavba a rekonstrukce obnovitelných zdrojů energie pro zajištění dodávek systémové energie ve veřejném sektoru</t>
  </si>
  <si>
    <t>ZMV - jednotkové náklady</t>
  </si>
  <si>
    <t>Výzva se vztahuje na integrované projekty (ITI)</t>
  </si>
  <si>
    <t>Výzva se vztahuje na integrované projekty (ITI)
sběrné dvory, systémy pro separaci/oddělený sběr a svoz; třídicí a dotřiďovací linky; materiálové využití ostatních odpadů; bioplynové stanice</t>
  </si>
  <si>
    <t>Výzva se vztahuje na integrované projekty (ITI)
• Aktivita 1.3.11.1 Tvorba nových a obnova stávajících přírodě blízkých vodních prvků v krajině včetně sídel - ERDF
•Aktivita 1.3.11.2 Tvorba nových a obnova stávajících vegetačních prvků a struktur, včetně opatření proti vodní a větrné erozi - ERDF
• Podaktivita 1.3.11.2.1 Vegetační krajinné prvky (včetně skladebných prvků ÚSES) - ERDF</t>
  </si>
  <si>
    <t>V rámci 1.3.1:  
• Aktivita 1.3.1.4 Zakládání a obnova veřejné sídelní zeleně
Výzva se vztahuje na integrované projekty (ITI)</t>
  </si>
  <si>
    <t xml:space="preserve">Výzva se vztahuje na integrované projekty (ITI)
Komplexní projekty - podpora revitalizace budov veřejného sektoru s cílem snížení konečné spotřeby energie a úspory primární energie z neobnovitelných zdrojů, podpory OZE a zlepšení kvality vnitřního prostředí budov.  </t>
  </si>
  <si>
    <r>
      <t xml:space="preserve">Snížení energetické náročnosti veřejných budov a veřejné infrastruktury v kombinaci s:
</t>
    </r>
    <r>
      <rPr>
        <i/>
        <sz val="11"/>
        <color theme="1"/>
        <rFont val="Calibri"/>
        <family val="2"/>
        <charset val="238"/>
        <scheme val="minor"/>
      </rPr>
      <t>Zlepšení kvality vnitřního prostředí veřejných budov
Zvýšení adaptability veřejných budov na změnu klimatu
Výstavba a rekonstrukce obnovitelných zdrojů energie pro veřejné budovy</t>
    </r>
  </si>
  <si>
    <t>Kompostéry pro předcházení vzniku komunálních odpadů
RE-USE centra pro opětovné použití výrobků včetně aktivit pro opravy a prodlužování životnosti výrobků, podpora prevence vzniku odpadu
Podpora prevence vzniku odpadů z jednorázového nádobí nebo jednorázových obalů
Výstavba a modernizace sběrných dvorů, doplnění a zefektivnění systému odděleného sběru/svozu zejména komunálních odpadů včetně podpory door-to-door systémů a zavádění systémů PAYT ("Pay-as-You-Throw")</t>
  </si>
  <si>
    <t>kompostéry; RE-USE centra; vratné nádobí a obaly, sběrné dvory, door-to-door systémy,  PAYT</t>
  </si>
  <si>
    <t xml:space="preserve">1.5.1 - 70 % + 15 % (kompostéry obsahující recyklát);
1.5.2 - 85 %;
1.5.4 - 85 
1.5.5 - 85 %, max. 50 % v případě pořízení svozového prostředku, příp. dle VP / de minimis;
příp. dle VP / de minimis </t>
  </si>
  <si>
    <t>1.5.6</t>
  </si>
  <si>
    <t xml:space="preserve">70 % + 15 % (v případě vysoce účinných technologií); příp. dle VP / de minimis </t>
  </si>
  <si>
    <t>1.5.9</t>
  </si>
  <si>
    <t>energetické využívání odpadů</t>
  </si>
  <si>
    <t xml:space="preserve">70 % ; příp. dle VP / de minimis </t>
  </si>
  <si>
    <t>1.5.10</t>
  </si>
  <si>
    <t>Chemická recyklace odpadů</t>
  </si>
  <si>
    <t xml:space="preserve">85 % ; příp. dle VP / de minimis </t>
  </si>
  <si>
    <t>1.5.1, 1.5.2, 1.5.4, 1.5.5</t>
  </si>
  <si>
    <t>059</t>
  </si>
  <si>
    <t>060</t>
  </si>
  <si>
    <t>061</t>
  </si>
  <si>
    <t>062</t>
  </si>
  <si>
    <t>MŽP_59. výzva, SC 1.5, opatření 1.5.1, 1.5.2, 1.5.4, 1.5.5, průběžná</t>
  </si>
  <si>
    <t>MŽP_60. výzva, SC 1.5, opatření 1.5.6, kolová</t>
  </si>
  <si>
    <t>MŽP_61. výzva, SC 1.5, opatření 1.5.9, kolová</t>
  </si>
  <si>
    <t>MŽP_62. výzva, SC 1.5, opatření 1.5.10, průběžná</t>
  </si>
  <si>
    <t xml:space="preserve">O dotaci na projekty na předcházení vzniku odpadů, projekty sběrných dvorů a projekty pro separaci, oddělený sběr a svoz odpadů (vyjma gastroodpadu a jedlých olejů a tuků) mohou žádat pouze obce, městské části hl. města Prahy, dobrovolné svazky obcí, obchodní společnosti a družstva 100% vlastněné veřejnoprávními subjekty a příspěvkové organizace zřízené ÚSC. 
O dotaci na projekty zavedení a rozšíření systémů pro oddělený sběr a svoz gastroodpadů a jedlých olejů a tuků z gastroprovozoven mohou žádat všechny subjekty dle PrŽaP. </t>
  </si>
  <si>
    <t>Výstavba a modernizace zařízení pro energetické využití odpadů, 
včetně bioplynových stanic pro zpracování odpadů</t>
  </si>
  <si>
    <t>Budování a modernizace zařízení pro chemickou recyklaci odpadů</t>
  </si>
  <si>
    <t>třídicí linky</t>
  </si>
  <si>
    <t>Podpora třídících a dotřiďovacích systémů (včetně úpravy) pro separaci ostatních odpadů</t>
  </si>
  <si>
    <t>85 % - 100 %</t>
  </si>
  <si>
    <t>Změna spočívá v úpravě termínu ukončení příjmu žádostí ze dne 31.10.2023 na den 20.9.2023 z důvodu vyčerpání stanovené alokace výzvy podanými žádostmi.</t>
  </si>
  <si>
    <r>
      <rPr>
        <b/>
        <sz val="20"/>
        <rFont val="Calibri"/>
        <family val="2"/>
        <charset val="238"/>
        <scheme val="minor"/>
      </rPr>
      <t xml:space="preserve">Harmonogram výzev programu Životní prostředí 2021-2027 na rok 2023
</t>
    </r>
    <r>
      <rPr>
        <b/>
        <sz val="11"/>
        <rFont val="Calibri"/>
        <family val="2"/>
        <charset val="238"/>
        <scheme val="minor"/>
      </rPr>
      <t>verze k</t>
    </r>
    <r>
      <rPr>
        <b/>
        <sz val="11"/>
        <color rgb="FFFF0000"/>
        <rFont val="Calibri"/>
        <family val="2"/>
        <charset val="238"/>
        <scheme val="minor"/>
      </rPr>
      <t xml:space="preserve"> 11.12.2023</t>
    </r>
  </si>
  <si>
    <t>063</t>
  </si>
  <si>
    <t xml:space="preserve">
MŽP_63. výzva, SC 1.1, opatření 1.1.2, průběžná pro MRR</t>
  </si>
  <si>
    <t xml:space="preserve">1.1.2 </t>
  </si>
  <si>
    <t>Snížení energetické náročnosti/zvýšení účinnosti technologických procesů</t>
  </si>
  <si>
    <t xml:space="preserve"> snížení energetické náročnosti/zvýšení energetické účinnosti gastro provozů (např.
školských, sociálních, či zdravotnických zařízení)
snížení energetické náročnosti/zvýšení energetické účinnosti provozu prádelen (např.
sociálních, či zdravotnických zařízení)
snížení energetické náročnosti/zvýšení energetické účinnosti u dalších technologických
zařízení ve veřejných budovách a infrastruktuře</t>
  </si>
  <si>
    <t>Méně rozvinuté regiony**</t>
  </si>
  <si>
    <t>064</t>
  </si>
  <si>
    <t xml:space="preserve">
MŽP_64. výzva, SC 1.1, opatření 1.1.2, průběžná pro PR
</t>
  </si>
  <si>
    <t>1.1.2</t>
  </si>
  <si>
    <t>snížení energetické náročnosti/zvýšení energetické účinnosti gastro provozů (např. školských, sociálních, či zdravotnických zařízení)
snížení energetické náročnosti/zvýšení energetické účinnosti provozu prádelen (např. sociálních, či zdravotnických zařízení)
snížení energetické náročnosti/zvýšení energetické účinnosti u dalších technologických zařízení ve veřejných budovách a infrastruktuře</t>
  </si>
  <si>
    <t>Přechodové regiony**</t>
  </si>
  <si>
    <t>066</t>
  </si>
  <si>
    <t>MŽP_66. Výzva, SC 1.3, opatření 1.3.1, kolová</t>
  </si>
  <si>
    <t>Podpora přírodě blízkých opatření v krajině a sídlech - FS</t>
  </si>
  <si>
    <t>zavádění půdoochranných technologií</t>
  </si>
  <si>
    <t>zemědělští podnikatelé</t>
  </si>
  <si>
    <t>Kolová</t>
  </si>
  <si>
    <t>v závislosti na typu projektu
20 % - 40 %</t>
  </si>
  <si>
    <t>075</t>
  </si>
  <si>
    <t>MŽP_75. výzva, SC 1.3, opatření 1.3.5, průběžná</t>
  </si>
  <si>
    <t>Podpora preventivních opatření proti povodním a suchu</t>
  </si>
  <si>
    <t>budování a modernizace komplexního systému předpovědní služby zahrnující budování a modernizaci měřicích sítí, infrastruktury a nástrojů systémů včasné výstrahy na celostátní úrovni</t>
  </si>
  <si>
    <t>v závislosti na typu subjektu
85 % - 100 %</t>
  </si>
  <si>
    <t>070</t>
  </si>
  <si>
    <t>MŽP_70. výzva, SC 1.3, opatření 1.3.6, průběžná</t>
  </si>
  <si>
    <t>1.3.6</t>
  </si>
  <si>
    <t>Podpora povodňové operativy, zvyšování povědomí obyvatel o povodňovém riziku, zvyšování resilience citlivých objektů před povodněmi</t>
  </si>
  <si>
    <t>podpora povodňové operativy, zvyšování povědomí obyvatel o povodňovém riziku, zvyšování resilience citlivých objektů před povodněmi</t>
  </si>
  <si>
    <t>071</t>
  </si>
  <si>
    <t>MŽP_71. výzva, SC 1.3, opatření 1.3.8, průběžná</t>
  </si>
  <si>
    <t>1.3.8</t>
  </si>
  <si>
    <t>Obnova stability svahů, stabilizace a sanace extrémních svahových nestabilit vzniklých v důsledku přírodních jevů</t>
  </si>
  <si>
    <t>stabilizování a sanace svahových nestabilit a skalních řícení atd.</t>
  </si>
  <si>
    <t>065</t>
  </si>
  <si>
    <t>MŽP_65. Výzva, SC 1.3, opatření 1.3.9, kolová</t>
  </si>
  <si>
    <t>1.3.9</t>
  </si>
  <si>
    <t>Investice do modernizace vzdělávacích environmentálních center zaměřených na změnu klimatu</t>
  </si>
  <si>
    <t>předmětem výzvy je podpora modernizace zázemí centra zaměřeného na klimatické vzdělávání komplexní modelová řešení - podporovány budou takové projekty, které budou zahrnovat modernizaci objektu a volitelně pak další aktivity (vybavení a pomůcky pro interiér a exteriér, terénní úpravy),  nebudou podporovány projekty zaměřené pouze na pořízení vybavení, pomůcek nebo terénní úpravy</t>
  </si>
  <si>
    <t>obce, městské části hlavního města Prahy dobrovolné svazky obcí, kraje, veřejnoprávní instituce, příspěvkové organizace zřízené OSS a ÚSC, organizační složky státu, veřejné výzkumné instituce a výzkumné organizace, pokud jsou veřejnoprávními subjekty, vysoké školy, školy a školská zařízení a školské právnické osoby, nadace, nadační fondy, ústavy, spolky, pobočné spolky, obecně prospěšné společnosti, církve a náboženské společnosti a jejich svazy a jimi evidované právnické osoby</t>
  </si>
  <si>
    <t>073</t>
  </si>
  <si>
    <t>MŽP_73. výzva, SC 1.3, opatření 1.3.11, průběžná pro MRR</t>
  </si>
  <si>
    <t>tvorba nových a obnova stávajících přírodě blízkých vodních prvků v krajině včetně sídel; 
 Vegetační krajinné prvky (včetně skladebných prvků ÚSES)</t>
  </si>
  <si>
    <t>074</t>
  </si>
  <si>
    <t>MŽP_74. výzva, SC 1.3, opatření 1.3.11, průběžná pro PR</t>
  </si>
  <si>
    <t>tvorba nových a obnova stávajících přírodě blízkých vodních prvků v krajině včetně sídel; 
Vegetační krajinné prvky (včetně skladebných prvků ÚSES)</t>
  </si>
  <si>
    <t>068</t>
  </si>
  <si>
    <t>MŽP_68. výzva, SC 1.5, opatření 1.5.1, 1.5.2, 1.5.4, 1.5.5, průběžná</t>
  </si>
  <si>
    <t>Kompostéry pro předcházení vzniku komunálních odpadů
RE-USE centra pro opětovné použití výrobků včetně aktivit pro opravy a prodlužování životnosti výrobků, podpora prevence vzniku odpadu
Podpora prevence vzniku odpadů z jednorázového nádobí nebo jednorázových obalů
Možno kombinovat i s Výstavbou a modernizací sběrných dvorů, doplněním a zefektivněním systému odděleného sběru/svozu zejména komunálních odpadů včetně podpory door-to-door systémů a zavádění systémů PAYT ("Pay-as-You-Throw")</t>
  </si>
  <si>
    <t xml:space="preserve">o dotaci na projekty na předcházení vzniku odpadů, projekty sběrných dvorů a projekty pro separaci, oddělený sběr a svoz odpadů (vyjma gastroodpadu a jedlých olejů a tuků) mohou žádat pouze obce, městské části hl. města Prahy, dobrovolné svazky obcí, obchodní společnosti a družstva 100% vlastněné veřejnoprávními subjekty a příspěvkové organizace zřízené ÚSC 
o dotaci na projekty zavedení a rozšíření systémů pro oddělený sběr a svoz gastroodpadů a jedlých olejů a tuků z gastroprovozoven mohou žádat všechny subjekty dle PrŽaP </t>
  </si>
  <si>
    <t xml:space="preserve">1.5.1 - 70 % + 15 % (kompostéry obsahující recyklát);
1.5.2 - 85 %;
1.5.4 - 85 
1.5.5 - 70 %, max. 50 % v případě pořízení svozového prostředku, příp. dle VP / de minimis;
příp. dle VP / de minimis </t>
  </si>
  <si>
    <t>069</t>
  </si>
  <si>
    <t>MŽP_69. výzva, SC 1.5, opatření 1.5.8, průběžná</t>
  </si>
  <si>
    <t>1.5.8</t>
  </si>
  <si>
    <t>Výstavba a modernizace zařízení pro materiálové využití odpadů</t>
  </si>
  <si>
    <t>materiálové koncovky</t>
  </si>
  <si>
    <t>dle Pržap</t>
  </si>
  <si>
    <t xml:space="preserve">max 85% příp. dle VP / de minimis </t>
  </si>
  <si>
    <t>076</t>
  </si>
  <si>
    <t>MŽP_76. výzva, SC 1.6, Opatření 1.6.1, průběžná</t>
  </si>
  <si>
    <t>podpora přírodních stanovišť a druhů a péče o nejcennější části přírody a krajiny</t>
  </si>
  <si>
    <t xml:space="preserve">	subjekty činné v odvětví zemědělské prvovýroby bez ohledu na právní formu v případě financování v režimu Nařízení 1408/2013 – podpora de minimis
	v případě financování mimo režim veřejné podpory je výčet oprávněných žadatelů uveden v kapitole D.6.1.2 PrŽaP   </t>
  </si>
  <si>
    <t>067</t>
  </si>
  <si>
    <t>MŽP_67. výzva, SC 1.6, Opatření 1.6.7 průběžná</t>
  </si>
  <si>
    <t>1.6.7</t>
  </si>
  <si>
    <t>Průzkum rozsahu znečištění horninového prostředí a rizik s ním spojených, včetně návrhu efektivního řešení</t>
  </si>
  <si>
    <t>průzkum rozsahu znečištění horninového prostředí a rizik s ním spojených, včetně návrhu efektivního řešení</t>
  </si>
  <si>
    <t>v závislosti na typu žadatele a délce udržitelnosti (viz PrŽaP) 50 - 85 %, příp. dle VP / de minimis</t>
  </si>
  <si>
    <t>072</t>
  </si>
  <si>
    <t>MŽP_72. výzva, SC 1.6, opatření 1.6.8, průběžná</t>
  </si>
  <si>
    <t>odstranění rizik kontaminace ohrožující lidské zdraví, vodní zdroje nebo ekosystémy</t>
  </si>
  <si>
    <t>Zdůvodnění změn výzev dle Metodického pokynu hodnocení a výběr projektů v období 2021-2027</t>
  </si>
  <si>
    <t>Změna ke dni</t>
  </si>
  <si>
    <r>
      <t>Podpora přírodě blízkých opatření v krajině a sídlech</t>
    </r>
    <r>
      <rPr>
        <sz val="9"/>
        <color rgb="FFFF0000"/>
        <rFont val="Calibri"/>
        <family val="2"/>
        <charset val="238"/>
        <scheme val="minor"/>
      </rPr>
      <t xml:space="preserve"> </t>
    </r>
    <r>
      <rPr>
        <sz val="9"/>
        <rFont val="Calibri"/>
        <family val="2"/>
        <charset val="238"/>
        <scheme val="minor"/>
      </rPr>
      <t>- ERDF</t>
    </r>
  </si>
  <si>
    <r>
      <rPr>
        <b/>
        <sz val="16"/>
        <rFont val="Calibri"/>
        <family val="2"/>
        <charset val="238"/>
        <scheme val="minor"/>
      </rPr>
      <t>Harmonogram výzev programu Životní prostředí 2021-2027 na rok 2024</t>
    </r>
    <r>
      <rPr>
        <b/>
        <sz val="9"/>
        <rFont val="Calibri"/>
        <family val="2"/>
        <charset val="238"/>
        <scheme val="minor"/>
      </rPr>
      <t xml:space="preserve">
</t>
    </r>
    <r>
      <rPr>
        <b/>
        <sz val="9"/>
        <color rgb="FFFF0000"/>
        <rFont val="Calibri"/>
        <family val="2"/>
        <charset val="238"/>
        <scheme val="minor"/>
      </rPr>
      <t>verze k 26. 10.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</si>
</sst>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_-* #,##0\ _K_č_-;\-* #,##0\ _K_č_-;_-* &quot;-&quot;??\ _K_č_-;_-@_-"/>
  </numFmts>
  <fonts count="45" x14ac:knownFonts="1">
    <font>
      <sz val="11"/>
      <color theme="1"/>
      <name val="Calibri"/>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sz val="10"/>
      <color theme="1"/>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charset val="238"/>
      <scheme val="minor"/>
    </font>
    <font>
      <sz val="11"/>
      <name val="Calibri"/>
      <family val="2"/>
      <charset val="238"/>
    </font>
    <font>
      <sz val="11"/>
      <color theme="1"/>
      <name val="Calibri"/>
      <family val="2"/>
      <charset val="238"/>
      <scheme val="minor"/>
    </font>
    <font>
      <b/>
      <sz val="20"/>
      <name val="Calibri"/>
      <family val="2"/>
      <charset val="238"/>
      <scheme val="minor"/>
    </font>
    <font>
      <sz val="11"/>
      <name val="Segoe UI"/>
      <family val="2"/>
      <charset val="238"/>
    </font>
    <font>
      <u/>
      <sz val="11"/>
      <name val="Calibri"/>
      <family val="2"/>
      <charset val="238"/>
      <scheme val="minor"/>
    </font>
    <font>
      <b/>
      <sz val="11"/>
      <color rgb="FFFF0000"/>
      <name val="Calibri"/>
      <family val="2"/>
      <charset val="238"/>
      <scheme val="minor"/>
    </font>
    <font>
      <i/>
      <sz val="11"/>
      <name val="Calibri"/>
      <family val="2"/>
      <charset val="238"/>
      <scheme val="minor"/>
    </font>
    <font>
      <sz val="14"/>
      <color theme="1"/>
      <name val="Calibri"/>
      <family val="2"/>
      <charset val="238"/>
      <scheme val="minor"/>
    </font>
    <font>
      <sz val="14"/>
      <name val="Calibri"/>
      <family val="2"/>
      <charset val="238"/>
      <scheme val="minor"/>
    </font>
    <font>
      <b/>
      <sz val="10"/>
      <color theme="3" tint="-0.249977111117893"/>
      <name val="Arial"/>
      <family val="2"/>
      <charset val="238"/>
    </font>
    <font>
      <b/>
      <sz val="9"/>
      <color theme="1"/>
      <name val="Arial"/>
      <family val="2"/>
      <charset val="238"/>
    </font>
    <font>
      <b/>
      <sz val="9"/>
      <name val="Arial"/>
      <family val="2"/>
      <charset val="238"/>
    </font>
    <font>
      <sz val="10"/>
      <name val="Calibri"/>
      <family val="2"/>
      <charset val="238"/>
      <scheme val="minor"/>
    </font>
    <font>
      <sz val="11"/>
      <color rgb="FFFF0000"/>
      <name val="Calibri"/>
      <family val="2"/>
      <charset val="238"/>
      <scheme val="minor"/>
    </font>
    <font>
      <sz val="11"/>
      <color theme="1"/>
      <name val="Calibri"/>
      <family val="2"/>
      <charset val="238"/>
    </font>
    <font>
      <i/>
      <sz val="11"/>
      <color theme="1"/>
      <name val="Calibri"/>
      <family val="2"/>
      <charset val="238"/>
      <scheme val="minor"/>
    </font>
    <font>
      <b/>
      <sz val="9"/>
      <color theme="1"/>
      <name val="Calibri"/>
      <family val="2"/>
      <charset val="238"/>
      <scheme val="minor"/>
    </font>
    <font>
      <b/>
      <sz val="9"/>
      <name val="Calibri"/>
      <family val="2"/>
      <charset val="238"/>
      <scheme val="minor"/>
    </font>
    <font>
      <b/>
      <sz val="9"/>
      <color theme="3" tint="-0.249977111117893"/>
      <name val="Arial"/>
      <family val="2"/>
      <charset val="238"/>
    </font>
    <font>
      <sz val="9"/>
      <color theme="1"/>
      <name val="Calibri"/>
      <family val="2"/>
      <charset val="238"/>
      <scheme val="minor"/>
    </font>
    <font>
      <sz val="9"/>
      <name val="Calibri"/>
      <family val="2"/>
      <charset val="238"/>
      <scheme val="minor"/>
    </font>
    <font>
      <sz val="9"/>
      <name val="Calibri"/>
      <family val="2"/>
      <charset val="238"/>
    </font>
    <font>
      <sz val="9"/>
      <color rgb="FFFF0000"/>
      <name val="Calibri"/>
      <family val="2"/>
      <charset val="238"/>
      <scheme val="minor"/>
    </font>
    <font>
      <sz val="9"/>
      <color theme="1"/>
      <name val="Calibri"/>
      <family val="2"/>
      <charset val="238"/>
    </font>
    <font>
      <b/>
      <sz val="9"/>
      <color rgb="FFFF0000"/>
      <name val="Calibri"/>
      <family val="2"/>
      <charset val="238"/>
      <scheme val="minor"/>
    </font>
    <font>
      <sz val="8"/>
      <name val="Calibri"/>
      <family val="2"/>
      <charset val="238"/>
      <scheme val="minor"/>
    </font>
    <font>
      <b/>
      <sz val="16"/>
      <name val="Calibri"/>
      <family val="2"/>
      <charset val="238"/>
      <scheme val="minor"/>
    </font>
  </fonts>
  <fills count="15">
    <fill>
      <patternFill patternType="none"/>
    </fill>
    <fill>
      <patternFill patternType="gray125"/>
    </fill>
    <fill>
      <patternFill patternType="solid">
        <fgColor theme="4"/>
        <bgColor theme="4"/>
      </patternFill>
    </fill>
    <fill>
      <patternFill patternType="solid">
        <fgColor theme="5" tint="0.39997558519241921"/>
        <bgColor theme="5" tint="0.39997558519241921"/>
      </patternFill>
    </fill>
    <fill>
      <patternFill patternType="solid">
        <fgColor theme="9" tint="0.39997558519241921"/>
        <bgColor theme="9" tint="0.39997558519241921"/>
      </patternFill>
    </fill>
    <fill>
      <patternFill patternType="solid">
        <fgColor theme="4" tint="0.59999389629810485"/>
        <bgColor theme="4" tint="0.59999389629810485"/>
      </patternFill>
    </fill>
    <fill>
      <patternFill patternType="solid">
        <fgColor theme="5" tint="0.79998168889431442"/>
        <bgColor theme="5" tint="0.79998168889431442"/>
      </patternFill>
    </fill>
    <fill>
      <patternFill patternType="solid">
        <fgColor theme="9" tint="0.79998168889431442"/>
        <bgColor theme="9" tint="0.79998168889431442"/>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bgColor theme="0" tint="-0.14999847407452621"/>
      </patternFill>
    </fill>
  </fills>
  <borders count="55">
    <border>
      <left/>
      <right/>
      <top/>
      <bottom/>
      <diagonal/>
    </border>
    <border>
      <left style="medium">
        <color auto="1"/>
      </left>
      <right/>
      <top style="medium">
        <color auto="1"/>
      </top>
      <bottom/>
      <diagonal/>
    </border>
    <border>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style="medium">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thin">
        <color auto="1"/>
      </left>
      <right style="thin">
        <color auto="1"/>
      </right>
      <top/>
      <bottom style="thin">
        <color auto="1"/>
      </bottom>
      <diagonal/>
    </border>
    <border>
      <left style="thin">
        <color auto="1"/>
      </left>
      <right style="medium">
        <color indexed="64"/>
      </right>
      <top style="thin">
        <color indexed="64"/>
      </top>
      <bottom/>
      <diagonal/>
    </border>
    <border>
      <left style="thin">
        <color auto="1"/>
      </left>
      <right style="medium">
        <color auto="1"/>
      </right>
      <top style="thin">
        <color indexed="64"/>
      </top>
      <bottom style="medium">
        <color indexed="64"/>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style="thin">
        <color auto="1"/>
      </top>
      <bottom/>
      <diagonal/>
    </border>
    <border>
      <left/>
      <right/>
      <top style="medium">
        <color indexed="64"/>
      </top>
      <bottom style="medium">
        <color indexed="64"/>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style="thin">
        <color auto="1"/>
      </right>
      <top style="thin">
        <color auto="1"/>
      </top>
      <bottom style="medium">
        <color indexed="64"/>
      </bottom>
      <diagonal/>
    </border>
    <border>
      <left style="medium">
        <color indexed="64"/>
      </left>
      <right/>
      <top/>
      <bottom/>
      <diagonal/>
    </border>
    <border>
      <left style="medium">
        <color indexed="64"/>
      </left>
      <right style="thin">
        <color auto="1"/>
      </right>
      <top/>
      <bottom style="thin">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auto="1"/>
      </right>
      <top style="medium">
        <color indexed="64"/>
      </top>
      <bottom style="thin">
        <color indexed="64"/>
      </bottom>
      <diagonal/>
    </border>
    <border>
      <left/>
      <right style="thin">
        <color auto="1"/>
      </right>
      <top/>
      <bottom/>
      <diagonal/>
    </border>
    <border>
      <left/>
      <right style="thin">
        <color auto="1"/>
      </right>
      <top/>
      <bottom style="medium">
        <color indexed="64"/>
      </bottom>
      <diagonal/>
    </border>
    <border>
      <left style="medium">
        <color indexed="64"/>
      </left>
      <right style="thin">
        <color auto="1"/>
      </right>
      <top style="medium">
        <color indexed="64"/>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indexed="64"/>
      </right>
      <top/>
      <bottom/>
      <diagonal/>
    </border>
    <border>
      <left style="thin">
        <color auto="1"/>
      </left>
      <right style="medium">
        <color auto="1"/>
      </right>
      <top style="medium">
        <color auto="1"/>
      </top>
      <bottom/>
      <diagonal/>
    </border>
    <border>
      <left style="medium">
        <color indexed="64"/>
      </left>
      <right style="thin">
        <color auto="1"/>
      </right>
      <top/>
      <bottom style="medium">
        <color indexed="64"/>
      </bottom>
      <diagonal/>
    </border>
  </borders>
  <cellStyleXfs count="2">
    <xf numFmtId="0" fontId="0" fillId="0" borderId="0"/>
    <xf numFmtId="164" fontId="19" fillId="0" borderId="0" applyFont="0" applyFill="0" applyBorder="0"/>
  </cellStyleXfs>
  <cellXfs count="479">
    <xf numFmtId="0" fontId="0" fillId="0" borderId="0" xfId="0"/>
    <xf numFmtId="0" fontId="0" fillId="0" borderId="0" xfId="0" applyAlignment="1">
      <alignment wrapText="1"/>
    </xf>
    <xf numFmtId="0" fontId="12" fillId="0" borderId="0" xfId="0" applyFont="1" applyAlignment="1">
      <alignment wrapText="1"/>
    </xf>
    <xf numFmtId="0" fontId="0" fillId="0" borderId="0" xfId="0" applyAlignment="1">
      <alignment horizontal="left"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wrapText="1"/>
    </xf>
    <xf numFmtId="0" fontId="13" fillId="0" borderId="0" xfId="0" applyFont="1" applyAlignment="1">
      <alignment horizontal="center" wrapText="1"/>
    </xf>
    <xf numFmtId="0" fontId="0" fillId="0" borderId="0" xfId="0" applyAlignment="1">
      <alignment horizontal="right" wrapText="1"/>
    </xf>
    <xf numFmtId="0" fontId="14" fillId="0" borderId="0" xfId="0" applyFont="1" applyAlignment="1">
      <alignment vertical="center" wrapText="1"/>
    </xf>
    <xf numFmtId="0" fontId="16" fillId="0" borderId="0" xfId="0" applyFont="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vertical="center"/>
    </xf>
    <xf numFmtId="0" fontId="16" fillId="2" borderId="4" xfId="0" applyFont="1" applyFill="1" applyBorder="1" applyAlignment="1">
      <alignment horizontal="center" vertical="center" wrapText="1"/>
    </xf>
    <xf numFmtId="0" fontId="11" fillId="8" borderId="0" xfId="0" applyFont="1" applyFill="1"/>
    <xf numFmtId="0" fontId="11" fillId="0" borderId="0" xfId="0" applyFont="1"/>
    <xf numFmtId="0" fontId="12" fillId="9" borderId="21" xfId="0" applyFont="1" applyFill="1" applyBorder="1" applyAlignment="1">
      <alignment horizontal="center"/>
    </xf>
    <xf numFmtId="0" fontId="12" fillId="9" borderId="20" xfId="0" applyFont="1" applyFill="1" applyBorder="1" applyAlignment="1">
      <alignment horizontal="center"/>
    </xf>
    <xf numFmtId="0" fontId="11" fillId="8" borderId="0" xfId="0" applyFont="1" applyFill="1" applyAlignment="1">
      <alignment horizontal="center" vertical="center"/>
    </xf>
    <xf numFmtId="49" fontId="13" fillId="0" borderId="11" xfId="0" applyNumberFormat="1" applyFont="1" applyBorder="1" applyAlignment="1">
      <alignment horizontal="center" vertical="center" wrapText="1"/>
    </xf>
    <xf numFmtId="0" fontId="12" fillId="5" borderId="14" xfId="0" applyFont="1" applyFill="1" applyBorder="1" applyAlignment="1">
      <alignment horizontal="center" vertical="center" wrapText="1"/>
    </xf>
    <xf numFmtId="0" fontId="13" fillId="0" borderId="11" xfId="0" applyFont="1" applyBorder="1" applyAlignment="1">
      <alignment horizontal="center" vertical="center" wrapText="1"/>
    </xf>
    <xf numFmtId="14" fontId="13" fillId="0" borderId="11" xfId="0" applyNumberFormat="1" applyFont="1" applyBorder="1" applyAlignment="1">
      <alignment horizontal="center" vertical="center" wrapText="1"/>
    </xf>
    <xf numFmtId="9" fontId="13" fillId="0" borderId="11" xfId="0" applyNumberFormat="1" applyFont="1" applyBorder="1" applyAlignment="1">
      <alignment horizontal="center" vertical="center" wrapText="1"/>
    </xf>
    <xf numFmtId="0" fontId="12" fillId="6" borderId="14" xfId="0" applyFont="1" applyFill="1" applyBorder="1" applyAlignment="1">
      <alignment horizontal="center" vertical="center" wrapText="1"/>
    </xf>
    <xf numFmtId="0" fontId="12" fillId="7" borderId="14" xfId="0" applyFont="1" applyFill="1" applyBorder="1" applyAlignment="1">
      <alignment horizontal="center" vertical="center" wrapText="1"/>
    </xf>
    <xf numFmtId="3" fontId="18" fillId="0" borderId="11" xfId="0" applyNumberFormat="1" applyFont="1" applyBorder="1" applyAlignment="1">
      <alignment horizontal="center" vertical="center" wrapText="1"/>
    </xf>
    <xf numFmtId="0" fontId="13" fillId="0" borderId="11" xfId="0" applyFont="1" applyBorder="1" applyAlignment="1">
      <alignment vertical="center" wrapText="1"/>
    </xf>
    <xf numFmtId="49" fontId="13" fillId="0" borderId="10" xfId="0" applyNumberFormat="1" applyFont="1" applyBorder="1" applyAlignment="1">
      <alignment horizontal="center" vertical="center" wrapText="1"/>
    </xf>
    <xf numFmtId="3" fontId="0" fillId="0" borderId="0" xfId="0" applyNumberFormat="1" applyAlignment="1">
      <alignment horizontal="right" wrapText="1"/>
    </xf>
    <xf numFmtId="49" fontId="13" fillId="10" borderId="10" xfId="0" applyNumberFormat="1" applyFont="1" applyFill="1" applyBorder="1" applyAlignment="1">
      <alignment horizontal="center" vertical="center" wrapText="1"/>
    </xf>
    <xf numFmtId="0" fontId="13" fillId="10" borderId="11" xfId="0" applyFont="1" applyFill="1" applyBorder="1" applyAlignment="1">
      <alignment vertical="center" wrapText="1"/>
    </xf>
    <xf numFmtId="49" fontId="13" fillId="10" borderId="11" xfId="0" applyNumberFormat="1" applyFont="1" applyFill="1" applyBorder="1" applyAlignment="1">
      <alignment horizontal="center" vertical="center" wrapText="1"/>
    </xf>
    <xf numFmtId="0" fontId="13" fillId="10" borderId="11" xfId="0" applyFont="1" applyFill="1" applyBorder="1" applyAlignment="1">
      <alignment horizontal="center" vertical="center" wrapText="1"/>
    </xf>
    <xf numFmtId="14" fontId="13" fillId="10" borderId="11" xfId="0" applyNumberFormat="1" applyFont="1" applyFill="1" applyBorder="1" applyAlignment="1">
      <alignment horizontal="center" vertical="center" wrapText="1"/>
    </xf>
    <xf numFmtId="3" fontId="13" fillId="10" borderId="11" xfId="0" applyNumberFormat="1" applyFont="1" applyFill="1" applyBorder="1" applyAlignment="1">
      <alignment horizontal="center" vertical="center" wrapText="1"/>
    </xf>
    <xf numFmtId="3" fontId="18" fillId="10" borderId="11" xfId="0" applyNumberFormat="1" applyFont="1" applyFill="1" applyBorder="1" applyAlignment="1">
      <alignment horizontal="center" vertical="center" wrapText="1"/>
    </xf>
    <xf numFmtId="0" fontId="21" fillId="10" borderId="11" xfId="0" applyFont="1" applyFill="1" applyBorder="1" applyAlignment="1">
      <alignment vertical="center" wrapText="1"/>
    </xf>
    <xf numFmtId="165" fontId="13" fillId="10" borderId="11" xfId="1" applyNumberFormat="1" applyFont="1" applyFill="1" applyBorder="1" applyAlignment="1">
      <alignment horizontal="center" vertical="center" wrapText="1"/>
    </xf>
    <xf numFmtId="49" fontId="13" fillId="0" borderId="33" xfId="0" applyNumberFormat="1" applyFont="1" applyBorder="1" applyAlignment="1">
      <alignment horizontal="center" vertical="center" wrapText="1"/>
    </xf>
    <xf numFmtId="0" fontId="13" fillId="0" borderId="14" xfId="0" applyFont="1" applyBorder="1" applyAlignment="1">
      <alignment horizontal="center" vertical="center" wrapText="1"/>
    </xf>
    <xf numFmtId="49" fontId="13" fillId="0" borderId="14" xfId="0" applyNumberFormat="1" applyFont="1" applyBorder="1" applyAlignment="1">
      <alignment horizontal="center" vertical="center" wrapText="1"/>
    </xf>
    <xf numFmtId="0" fontId="13" fillId="0" borderId="14" xfId="0" applyFont="1" applyBorder="1" applyAlignment="1">
      <alignment vertical="center" wrapText="1"/>
    </xf>
    <xf numFmtId="14" fontId="13" fillId="0" borderId="14" xfId="0" applyNumberFormat="1" applyFont="1" applyBorder="1" applyAlignment="1">
      <alignment horizontal="center" vertical="center" wrapText="1"/>
    </xf>
    <xf numFmtId="3" fontId="13" fillId="0" borderId="14" xfId="0" applyNumberFormat="1" applyFont="1" applyBorder="1" applyAlignment="1">
      <alignment horizontal="center" vertical="center" wrapText="1"/>
    </xf>
    <xf numFmtId="3" fontId="18" fillId="0" borderId="14" xfId="0" applyNumberFormat="1" applyFont="1" applyBorder="1" applyAlignment="1">
      <alignment horizontal="center" vertical="center" wrapText="1"/>
    </xf>
    <xf numFmtId="9" fontId="13" fillId="0" borderId="14" xfId="0" applyNumberFormat="1" applyFont="1" applyBorder="1" applyAlignment="1">
      <alignment horizontal="center" vertical="center" wrapText="1"/>
    </xf>
    <xf numFmtId="49" fontId="13" fillId="0" borderId="21" xfId="0" applyNumberFormat="1" applyFont="1" applyBorder="1" applyAlignment="1">
      <alignment horizontal="center" vertical="center"/>
    </xf>
    <xf numFmtId="49" fontId="13" fillId="0" borderId="5" xfId="0" applyNumberFormat="1" applyFont="1" applyBorder="1" applyAlignment="1">
      <alignment horizontal="center" vertical="center" wrapText="1"/>
    </xf>
    <xf numFmtId="0" fontId="13" fillId="0" borderId="24" xfId="0" applyFont="1" applyBorder="1" applyAlignment="1">
      <alignment vertical="center" wrapText="1"/>
    </xf>
    <xf numFmtId="49" fontId="13" fillId="0" borderId="24" xfId="0" applyNumberFormat="1" applyFont="1" applyBorder="1" applyAlignment="1">
      <alignment horizontal="center" vertical="center" wrapText="1"/>
    </xf>
    <xf numFmtId="0" fontId="13" fillId="0" borderId="24" xfId="0" applyFont="1" applyBorder="1" applyAlignment="1">
      <alignment horizontal="center" vertical="center" wrapText="1"/>
    </xf>
    <xf numFmtId="14" fontId="13" fillId="0" borderId="24" xfId="0" applyNumberFormat="1" applyFont="1" applyBorder="1" applyAlignment="1">
      <alignment horizontal="center" vertical="center" wrapText="1"/>
    </xf>
    <xf numFmtId="3" fontId="18" fillId="0" borderId="24" xfId="0" applyNumberFormat="1" applyFont="1" applyBorder="1" applyAlignment="1">
      <alignment horizontal="center" vertical="center" wrapText="1"/>
    </xf>
    <xf numFmtId="49" fontId="13" fillId="0" borderId="35" xfId="0" applyNumberFormat="1" applyFont="1" applyBorder="1" applyAlignment="1">
      <alignment horizontal="center" vertical="center" wrapText="1"/>
    </xf>
    <xf numFmtId="49" fontId="13" fillId="0" borderId="25" xfId="0" applyNumberFormat="1" applyFont="1" applyBorder="1" applyAlignment="1">
      <alignment horizontal="center" vertical="center" wrapText="1"/>
    </xf>
    <xf numFmtId="0" fontId="13" fillId="0" borderId="25" xfId="0" applyFont="1" applyBorder="1" applyAlignment="1">
      <alignment horizontal="center" vertical="center" wrapText="1"/>
    </xf>
    <xf numFmtId="3" fontId="13" fillId="0" borderId="24" xfId="0" applyNumberFormat="1" applyFont="1" applyBorder="1" applyAlignment="1">
      <alignment horizontal="center" vertical="center" wrapText="1"/>
    </xf>
    <xf numFmtId="0" fontId="0" fillId="10" borderId="0" xfId="0" applyFill="1" applyAlignment="1">
      <alignment wrapText="1"/>
    </xf>
    <xf numFmtId="0" fontId="9" fillId="0" borderId="0" xfId="0" applyFont="1"/>
    <xf numFmtId="0" fontId="13" fillId="0" borderId="0" xfId="0" applyFont="1" applyAlignment="1">
      <alignment vertical="center" wrapText="1"/>
    </xf>
    <xf numFmtId="49" fontId="12" fillId="0" borderId="0" xfId="0" applyNumberFormat="1" applyFont="1" applyAlignment="1">
      <alignment horizontal="center" vertical="center" wrapText="1"/>
    </xf>
    <xf numFmtId="0" fontId="13" fillId="0" borderId="0" xfId="0" applyFont="1" applyAlignment="1">
      <alignment horizontal="left" vertical="center" wrapText="1"/>
    </xf>
    <xf numFmtId="0" fontId="13" fillId="0" borderId="25" xfId="0" applyFont="1" applyBorder="1" applyAlignment="1">
      <alignment vertical="center" wrapText="1"/>
    </xf>
    <xf numFmtId="9" fontId="13" fillId="0" borderId="25" xfId="0" applyNumberFormat="1" applyFont="1" applyBorder="1" applyAlignment="1">
      <alignment horizontal="center" vertical="center" wrapText="1"/>
    </xf>
    <xf numFmtId="3" fontId="18" fillId="0" borderId="25" xfId="0" applyNumberFormat="1" applyFont="1" applyBorder="1" applyAlignment="1">
      <alignment horizontal="center" vertical="center" wrapText="1"/>
    </xf>
    <xf numFmtId="49" fontId="13" fillId="0" borderId="38" xfId="0" applyNumberFormat="1" applyFont="1" applyBorder="1" applyAlignment="1">
      <alignment horizontal="center" vertical="center"/>
    </xf>
    <xf numFmtId="14" fontId="13" fillId="0" borderId="19" xfId="0" applyNumberFormat="1" applyFont="1" applyBorder="1" applyAlignment="1">
      <alignment horizontal="center" vertical="center"/>
    </xf>
    <xf numFmtId="49" fontId="13" fillId="0" borderId="34" xfId="0" applyNumberFormat="1" applyFont="1" applyBorder="1" applyAlignment="1">
      <alignment horizontal="center" vertical="center"/>
    </xf>
    <xf numFmtId="0" fontId="13" fillId="0" borderId="38" xfId="0" applyFont="1" applyBorder="1" applyAlignment="1">
      <alignment horizontal="center" vertical="center"/>
    </xf>
    <xf numFmtId="0" fontId="13" fillId="0" borderId="37" xfId="0" applyFont="1" applyBorder="1" applyAlignment="1">
      <alignment horizontal="center" vertical="center"/>
    </xf>
    <xf numFmtId="49" fontId="13" fillId="0" borderId="37" xfId="0" applyNumberFormat="1" applyFont="1" applyBorder="1" applyAlignment="1">
      <alignment horizontal="center" vertical="center"/>
    </xf>
    <xf numFmtId="0" fontId="13" fillId="0" borderId="30" xfId="0" applyFont="1" applyBorder="1" applyAlignment="1">
      <alignment wrapText="1"/>
    </xf>
    <xf numFmtId="0" fontId="13" fillId="0" borderId="22" xfId="0" applyFont="1" applyBorder="1" applyAlignment="1">
      <alignment wrapText="1"/>
    </xf>
    <xf numFmtId="0" fontId="13" fillId="0" borderId="28" xfId="0" applyFont="1" applyBorder="1" applyAlignment="1">
      <alignment wrapText="1"/>
    </xf>
    <xf numFmtId="0" fontId="11" fillId="8" borderId="0" xfId="0" applyFont="1" applyFill="1" applyAlignment="1">
      <alignment wrapText="1"/>
    </xf>
    <xf numFmtId="14" fontId="13" fillId="0" borderId="1" xfId="0" applyNumberFormat="1" applyFont="1" applyBorder="1" applyAlignment="1">
      <alignment horizontal="center" vertical="center"/>
    </xf>
    <xf numFmtId="0" fontId="13" fillId="0" borderId="30" xfId="0" applyFont="1" applyBorder="1" applyAlignment="1">
      <alignment horizontal="center" vertical="center"/>
    </xf>
    <xf numFmtId="49" fontId="13" fillId="0" borderId="2" xfId="0" applyNumberFormat="1" applyFont="1" applyBorder="1" applyAlignment="1">
      <alignment horizontal="center" vertical="center"/>
    </xf>
    <xf numFmtId="0" fontId="13" fillId="0" borderId="21" xfId="0" applyFont="1" applyBorder="1" applyAlignment="1">
      <alignment horizontal="center" vertical="center"/>
    </xf>
    <xf numFmtId="0" fontId="13" fillId="0" borderId="21" xfId="0" applyFont="1" applyBorder="1" applyAlignment="1">
      <alignment wrapText="1"/>
    </xf>
    <xf numFmtId="49" fontId="13" fillId="0" borderId="8" xfId="0" applyNumberFormat="1" applyFont="1" applyBorder="1" applyAlignment="1">
      <alignment horizontal="center" vertical="center" wrapText="1"/>
    </xf>
    <xf numFmtId="3" fontId="13" fillId="0" borderId="11" xfId="0" applyNumberFormat="1" applyFont="1" applyBorder="1" applyAlignment="1">
      <alignment horizontal="center" vertical="center" wrapText="1"/>
    </xf>
    <xf numFmtId="49" fontId="13" fillId="0" borderId="21" xfId="0" applyNumberFormat="1" applyFont="1" applyBorder="1" applyAlignment="1">
      <alignment horizontal="center" vertical="center" wrapText="1"/>
    </xf>
    <xf numFmtId="0" fontId="18" fillId="0" borderId="24" xfId="0" applyFont="1" applyBorder="1" applyAlignment="1">
      <alignment horizontal="center" vertical="center"/>
    </xf>
    <xf numFmtId="0" fontId="18" fillId="0" borderId="14" xfId="0" applyFont="1" applyBorder="1" applyAlignment="1">
      <alignment horizontal="center" vertical="center"/>
    </xf>
    <xf numFmtId="0" fontId="18" fillId="10" borderId="11" xfId="0" applyFont="1" applyFill="1" applyBorder="1" applyAlignment="1">
      <alignment horizontal="center" vertical="center"/>
    </xf>
    <xf numFmtId="0" fontId="18" fillId="0" borderId="25" xfId="0" applyFont="1" applyBorder="1" applyAlignment="1">
      <alignment horizontal="center" vertical="center"/>
    </xf>
    <xf numFmtId="0" fontId="18" fillId="0" borderId="11" xfId="0" applyFont="1" applyBorder="1" applyAlignment="1">
      <alignment horizontal="center" vertical="center"/>
    </xf>
    <xf numFmtId="14" fontId="13" fillId="8" borderId="25" xfId="0" applyNumberFormat="1" applyFont="1" applyFill="1" applyBorder="1" applyAlignment="1">
      <alignment horizontal="center" vertical="center" wrapText="1"/>
    </xf>
    <xf numFmtId="3" fontId="18" fillId="8" borderId="11" xfId="0" applyNumberFormat="1" applyFont="1" applyFill="1" applyBorder="1" applyAlignment="1">
      <alignment horizontal="center" vertical="center" wrapText="1"/>
    </xf>
    <xf numFmtId="0" fontId="30" fillId="8" borderId="25" xfId="0" applyFont="1" applyFill="1" applyBorder="1" applyAlignment="1">
      <alignment horizontal="center" vertical="center"/>
    </xf>
    <xf numFmtId="0" fontId="13" fillId="8" borderId="25" xfId="0" applyFont="1" applyFill="1" applyBorder="1" applyAlignment="1">
      <alignment horizontal="center" vertical="center" wrapText="1"/>
    </xf>
    <xf numFmtId="0" fontId="30" fillId="8" borderId="23" xfId="0" applyFont="1" applyFill="1" applyBorder="1" applyAlignment="1">
      <alignment horizontal="left" vertical="center" wrapText="1"/>
    </xf>
    <xf numFmtId="0" fontId="30" fillId="8" borderId="11" xfId="0" applyFont="1" applyFill="1" applyBorder="1" applyAlignment="1">
      <alignment horizontal="center" vertical="center"/>
    </xf>
    <xf numFmtId="0" fontId="30" fillId="8" borderId="12" xfId="0" applyFont="1" applyFill="1" applyBorder="1" applyAlignment="1">
      <alignment horizontal="left" vertical="center" wrapText="1"/>
    </xf>
    <xf numFmtId="0" fontId="30" fillId="8" borderId="12" xfId="0" applyFont="1" applyFill="1" applyBorder="1" applyAlignment="1">
      <alignment horizontal="center" vertical="center"/>
    </xf>
    <xf numFmtId="0" fontId="13" fillId="8" borderId="11" xfId="0" applyFont="1" applyFill="1" applyBorder="1" applyAlignment="1">
      <alignment horizontal="center" vertical="center" wrapText="1"/>
    </xf>
    <xf numFmtId="0" fontId="30" fillId="8" borderId="11" xfId="0" applyFont="1" applyFill="1" applyBorder="1" applyAlignment="1">
      <alignment horizontal="center" vertical="center" wrapText="1"/>
    </xf>
    <xf numFmtId="0" fontId="13" fillId="8" borderId="12" xfId="0" applyFont="1" applyFill="1" applyBorder="1" applyAlignment="1">
      <alignment horizontal="left" vertical="center" wrapText="1"/>
    </xf>
    <xf numFmtId="49" fontId="13" fillId="8" borderId="33" xfId="0" applyNumberFormat="1" applyFont="1" applyFill="1" applyBorder="1" applyAlignment="1">
      <alignment horizontal="center" vertical="center" wrapText="1"/>
    </xf>
    <xf numFmtId="49" fontId="13" fillId="8" borderId="11" xfId="0" applyNumberFormat="1" applyFont="1" applyFill="1" applyBorder="1" applyAlignment="1">
      <alignment horizontal="left" vertical="center" wrapText="1"/>
    </xf>
    <xf numFmtId="49" fontId="13" fillId="8" borderId="14" xfId="0" applyNumberFormat="1" applyFont="1" applyFill="1" applyBorder="1" applyAlignment="1">
      <alignment horizontal="center" vertical="center" wrapText="1"/>
    </xf>
    <xf numFmtId="0" fontId="13" fillId="8" borderId="14" xfId="0" applyFont="1" applyFill="1" applyBorder="1" applyAlignment="1">
      <alignment vertical="center" wrapText="1"/>
    </xf>
    <xf numFmtId="0" fontId="13" fillId="8" borderId="14" xfId="0" applyFont="1" applyFill="1" applyBorder="1" applyAlignment="1">
      <alignment horizontal="center" vertical="center" wrapText="1"/>
    </xf>
    <xf numFmtId="14" fontId="13" fillId="8" borderId="11" xfId="0" applyNumberFormat="1" applyFont="1" applyFill="1" applyBorder="1" applyAlignment="1">
      <alignment horizontal="center" vertical="center" wrapText="1"/>
    </xf>
    <xf numFmtId="14" fontId="13" fillId="8" borderId="14" xfId="0" applyNumberFormat="1" applyFont="1" applyFill="1" applyBorder="1" applyAlignment="1">
      <alignment horizontal="center" vertical="center" wrapText="1"/>
    </xf>
    <xf numFmtId="9" fontId="13" fillId="8" borderId="11" xfId="0" applyNumberFormat="1" applyFont="1" applyFill="1" applyBorder="1" applyAlignment="1">
      <alignment horizontal="center" vertical="center" wrapText="1"/>
    </xf>
    <xf numFmtId="3" fontId="13" fillId="8" borderId="11" xfId="0" applyNumberFormat="1" applyFont="1" applyFill="1" applyBorder="1" applyAlignment="1">
      <alignment horizontal="center" vertical="center" wrapText="1"/>
    </xf>
    <xf numFmtId="0" fontId="30" fillId="10" borderId="11" xfId="0" applyFont="1" applyFill="1" applyBorder="1" applyAlignment="1">
      <alignment horizontal="center" vertical="center"/>
    </xf>
    <xf numFmtId="0" fontId="30" fillId="10" borderId="12" xfId="0" applyFont="1" applyFill="1" applyBorder="1" applyAlignment="1">
      <alignment horizontal="center" vertical="center"/>
    </xf>
    <xf numFmtId="0" fontId="13" fillId="8" borderId="11" xfId="0" applyFont="1" applyFill="1" applyBorder="1" applyAlignment="1">
      <alignment vertical="center" wrapText="1"/>
    </xf>
    <xf numFmtId="49" fontId="7" fillId="8" borderId="11" xfId="0" applyNumberFormat="1" applyFont="1" applyFill="1" applyBorder="1" applyAlignment="1">
      <alignment horizontal="center" vertical="center" wrapText="1"/>
    </xf>
    <xf numFmtId="0" fontId="30" fillId="8" borderId="25" xfId="0" applyFont="1" applyFill="1" applyBorder="1" applyAlignment="1">
      <alignment horizontal="center" vertical="center" wrapText="1"/>
    </xf>
    <xf numFmtId="0" fontId="30" fillId="8" borderId="36" xfId="0" applyFont="1" applyFill="1" applyBorder="1" applyAlignment="1">
      <alignment horizontal="center" vertical="center" wrapText="1"/>
    </xf>
    <xf numFmtId="49" fontId="6" fillId="8" borderId="41" xfId="0" applyNumberFormat="1" applyFont="1" applyFill="1" applyBorder="1" applyAlignment="1">
      <alignment horizontal="center" vertical="center" wrapText="1"/>
    </xf>
    <xf numFmtId="0" fontId="6" fillId="8" borderId="25" xfId="0" applyFont="1" applyFill="1" applyBorder="1" applyAlignment="1">
      <alignment horizontal="center" vertical="center" wrapText="1"/>
    </xf>
    <xf numFmtId="49" fontId="6" fillId="8" borderId="25" xfId="0" applyNumberFormat="1" applyFont="1" applyFill="1" applyBorder="1" applyAlignment="1">
      <alignment horizontal="center" vertical="center" wrapText="1"/>
    </xf>
    <xf numFmtId="0" fontId="6" fillId="8" borderId="25" xfId="0" applyFont="1" applyFill="1" applyBorder="1" applyAlignment="1">
      <alignment vertical="center" wrapText="1"/>
    </xf>
    <xf numFmtId="0" fontId="6" fillId="8" borderId="11" xfId="0" applyFont="1" applyFill="1" applyBorder="1" applyAlignment="1">
      <alignment vertical="center" wrapText="1"/>
    </xf>
    <xf numFmtId="14" fontId="6" fillId="8" borderId="25" xfId="0" applyNumberFormat="1" applyFont="1" applyFill="1" applyBorder="1" applyAlignment="1">
      <alignment horizontal="center" vertical="center" wrapText="1"/>
    </xf>
    <xf numFmtId="9" fontId="6" fillId="8" borderId="25" xfId="0" applyNumberFormat="1" applyFont="1" applyFill="1" applyBorder="1" applyAlignment="1">
      <alignment horizontal="center" vertical="center" wrapText="1"/>
    </xf>
    <xf numFmtId="3" fontId="32" fillId="8" borderId="25" xfId="0" applyNumberFormat="1" applyFont="1" applyFill="1" applyBorder="1" applyAlignment="1">
      <alignment horizontal="center" vertical="center" wrapText="1"/>
    </xf>
    <xf numFmtId="3" fontId="6" fillId="8" borderId="25" xfId="0" applyNumberFormat="1" applyFont="1" applyFill="1" applyBorder="1" applyAlignment="1">
      <alignment horizontal="center" vertical="center" wrapText="1"/>
    </xf>
    <xf numFmtId="0" fontId="32" fillId="8" borderId="25" xfId="0" applyFont="1" applyFill="1" applyBorder="1" applyAlignment="1">
      <alignment horizontal="center" vertical="center"/>
    </xf>
    <xf numFmtId="0" fontId="14" fillId="8" borderId="25" xfId="0" applyFont="1" applyFill="1" applyBorder="1" applyAlignment="1">
      <alignment horizontal="center" vertical="center"/>
    </xf>
    <xf numFmtId="0" fontId="14" fillId="8" borderId="36" xfId="0" applyFont="1" applyFill="1" applyBorder="1" applyAlignment="1">
      <alignment horizontal="center" vertical="center"/>
    </xf>
    <xf numFmtId="3" fontId="32" fillId="8" borderId="11" xfId="0" applyNumberFormat="1" applyFont="1" applyFill="1" applyBorder="1" applyAlignment="1">
      <alignment horizontal="center" vertical="center" wrapText="1"/>
    </xf>
    <xf numFmtId="0" fontId="32" fillId="8" borderId="11" xfId="0" applyFont="1" applyFill="1" applyBorder="1" applyAlignment="1">
      <alignment horizontal="center" vertical="center"/>
    </xf>
    <xf numFmtId="0" fontId="14" fillId="8" borderId="12" xfId="0" applyFont="1" applyFill="1" applyBorder="1" applyAlignment="1">
      <alignment horizontal="center" vertical="center"/>
    </xf>
    <xf numFmtId="3" fontId="32" fillId="8" borderId="42" xfId="0" applyNumberFormat="1" applyFont="1" applyFill="1" applyBorder="1" applyAlignment="1">
      <alignment horizontal="center" vertical="center" wrapText="1"/>
    </xf>
    <xf numFmtId="0" fontId="32" fillId="8" borderId="42" xfId="0" applyFont="1" applyFill="1" applyBorder="1" applyAlignment="1">
      <alignment horizontal="center" vertical="center"/>
    </xf>
    <xf numFmtId="0" fontId="14" fillId="8" borderId="42" xfId="0" applyFont="1" applyFill="1" applyBorder="1" applyAlignment="1">
      <alignment horizontal="center" vertical="center"/>
    </xf>
    <xf numFmtId="49" fontId="6" fillId="8" borderId="33" xfId="0" applyNumberFormat="1" applyFont="1" applyFill="1" applyBorder="1" applyAlignment="1">
      <alignment horizontal="center" vertical="center" wrapText="1"/>
    </xf>
    <xf numFmtId="0" fontId="6" fillId="8" borderId="14" xfId="0" applyFont="1" applyFill="1" applyBorder="1" applyAlignment="1">
      <alignment vertical="center" wrapText="1"/>
    </xf>
    <xf numFmtId="49" fontId="6" fillId="8" borderId="14" xfId="0" applyNumberFormat="1" applyFont="1" applyFill="1" applyBorder="1" applyAlignment="1">
      <alignment horizontal="center" vertical="center" wrapText="1"/>
    </xf>
    <xf numFmtId="0" fontId="6" fillId="8" borderId="14" xfId="0" applyFont="1" applyFill="1" applyBorder="1" applyAlignment="1">
      <alignment horizontal="center" vertical="center" wrapText="1"/>
    </xf>
    <xf numFmtId="14" fontId="6" fillId="8" borderId="14" xfId="0" applyNumberFormat="1" applyFont="1" applyFill="1" applyBorder="1" applyAlignment="1">
      <alignment horizontal="center" vertical="center" wrapText="1"/>
    </xf>
    <xf numFmtId="0" fontId="32" fillId="8" borderId="14" xfId="0" applyFont="1" applyFill="1" applyBorder="1" applyAlignment="1">
      <alignment horizontal="center" vertical="center"/>
    </xf>
    <xf numFmtId="0" fontId="14" fillId="8" borderId="11" xfId="0" applyFont="1" applyFill="1" applyBorder="1" applyAlignment="1">
      <alignment horizontal="center" vertical="center"/>
    </xf>
    <xf numFmtId="49" fontId="13" fillId="0" borderId="39" xfId="0" applyNumberFormat="1" applyFont="1" applyBorder="1" applyAlignment="1">
      <alignment horizontal="center" vertical="center" wrapText="1"/>
    </xf>
    <xf numFmtId="49" fontId="13" fillId="0" borderId="15" xfId="0" applyNumberFormat="1" applyFont="1" applyBorder="1" applyAlignment="1">
      <alignment horizontal="left" vertical="center" wrapText="1"/>
    </xf>
    <xf numFmtId="49" fontId="13" fillId="0" borderId="15" xfId="0" applyNumberFormat="1" applyFont="1" applyBorder="1" applyAlignment="1">
      <alignment horizontal="center" vertical="center" wrapText="1"/>
    </xf>
    <xf numFmtId="0" fontId="13" fillId="0" borderId="15" xfId="0" applyFont="1" applyBorder="1" applyAlignment="1">
      <alignment vertical="center" wrapText="1"/>
    </xf>
    <xf numFmtId="0" fontId="21" fillId="0" borderId="15" xfId="0" applyFont="1" applyBorder="1" applyAlignment="1">
      <alignment wrapText="1"/>
    </xf>
    <xf numFmtId="0" fontId="13" fillId="0" borderId="15" xfId="0" applyFont="1" applyBorder="1" applyAlignment="1">
      <alignment horizontal="center" vertical="center" wrapText="1"/>
    </xf>
    <xf numFmtId="14" fontId="13" fillId="0" borderId="15" xfId="0" applyNumberFormat="1" applyFont="1" applyBorder="1" applyAlignment="1">
      <alignment horizontal="center" vertical="center" wrapText="1"/>
    </xf>
    <xf numFmtId="9" fontId="13" fillId="0" borderId="15" xfId="0" applyNumberFormat="1" applyFont="1" applyBorder="1" applyAlignment="1">
      <alignment horizontal="center" vertical="center" wrapText="1"/>
    </xf>
    <xf numFmtId="3" fontId="13" fillId="0" borderId="15" xfId="0" applyNumberFormat="1" applyFont="1" applyBorder="1" applyAlignment="1">
      <alignment horizontal="center" vertical="center" wrapText="1"/>
    </xf>
    <xf numFmtId="3" fontId="18" fillId="0" borderId="15" xfId="0" applyNumberFormat="1" applyFont="1" applyBorder="1" applyAlignment="1">
      <alignment horizontal="center" vertical="center" wrapText="1"/>
    </xf>
    <xf numFmtId="0" fontId="30" fillId="0" borderId="15" xfId="0" applyFont="1" applyBorder="1" applyAlignment="1">
      <alignment horizontal="center" vertical="center"/>
    </xf>
    <xf numFmtId="0" fontId="30" fillId="0" borderId="27" xfId="0" applyFont="1" applyBorder="1" applyAlignment="1">
      <alignment horizontal="center" vertical="center"/>
    </xf>
    <xf numFmtId="49" fontId="13" fillId="0" borderId="13" xfId="0" applyNumberFormat="1" applyFont="1" applyBorder="1" applyAlignment="1">
      <alignment horizontal="center" vertical="center" wrapText="1"/>
    </xf>
    <xf numFmtId="49" fontId="13" fillId="0" borderId="14" xfId="0" applyNumberFormat="1" applyFont="1" applyBorder="1" applyAlignment="1">
      <alignment horizontal="left" vertical="center" wrapText="1"/>
    </xf>
    <xf numFmtId="0" fontId="21" fillId="0" borderId="14" xfId="0" applyFont="1" applyBorder="1" applyAlignment="1">
      <alignment vertical="center" wrapText="1"/>
    </xf>
    <xf numFmtId="0" fontId="30" fillId="0" borderId="14" xfId="0" applyFont="1" applyBorder="1" applyAlignment="1">
      <alignment horizontal="center" vertical="center"/>
    </xf>
    <xf numFmtId="0" fontId="30" fillId="0" borderId="26" xfId="0" applyFont="1" applyBorder="1" applyAlignment="1">
      <alignment horizontal="center" vertical="center"/>
    </xf>
    <xf numFmtId="49" fontId="6" fillId="8" borderId="45" xfId="0" applyNumberFormat="1" applyFont="1" applyFill="1" applyBorder="1" applyAlignment="1">
      <alignment horizontal="center" vertical="center" wrapText="1"/>
    </xf>
    <xf numFmtId="0" fontId="6" fillId="8" borderId="16" xfId="0" applyFont="1" applyFill="1" applyBorder="1" applyAlignment="1">
      <alignment vertical="center" wrapText="1"/>
    </xf>
    <xf numFmtId="0" fontId="6" fillId="8" borderId="16" xfId="0" applyFont="1" applyFill="1" applyBorder="1" applyAlignment="1">
      <alignment horizontal="center" vertical="center" wrapText="1"/>
    </xf>
    <xf numFmtId="14" fontId="6" fillId="8" borderId="16" xfId="0" applyNumberFormat="1" applyFont="1" applyFill="1" applyBorder="1" applyAlignment="1">
      <alignment horizontal="center" vertical="center" wrapText="1"/>
    </xf>
    <xf numFmtId="3" fontId="32" fillId="8" borderId="16" xfId="0" applyNumberFormat="1" applyFont="1" applyFill="1" applyBorder="1" applyAlignment="1">
      <alignment horizontal="center" vertical="center" wrapText="1"/>
    </xf>
    <xf numFmtId="0" fontId="14" fillId="8" borderId="16" xfId="0" applyFont="1" applyFill="1" applyBorder="1" applyAlignment="1">
      <alignment horizontal="center" vertical="center"/>
    </xf>
    <xf numFmtId="49" fontId="15" fillId="0" borderId="30" xfId="0" applyNumberFormat="1" applyFont="1" applyBorder="1" applyAlignment="1">
      <alignment horizontal="center" vertical="center" wrapText="1"/>
    </xf>
    <xf numFmtId="0" fontId="13" fillId="0" borderId="30" xfId="0" applyFont="1" applyBorder="1" applyAlignment="1">
      <alignment horizontal="center" vertical="center" wrapText="1"/>
    </xf>
    <xf numFmtId="49" fontId="6" fillId="8" borderId="13" xfId="0" applyNumberFormat="1" applyFont="1" applyFill="1" applyBorder="1" applyAlignment="1">
      <alignment horizontal="center" vertical="center" wrapText="1"/>
    </xf>
    <xf numFmtId="49" fontId="6" fillId="8" borderId="16" xfId="0" applyNumberFormat="1" applyFont="1" applyFill="1" applyBorder="1" applyAlignment="1">
      <alignment horizontal="center" vertical="center" wrapText="1"/>
    </xf>
    <xf numFmtId="9" fontId="6" fillId="8" borderId="14" xfId="0" applyNumberFormat="1" applyFont="1" applyFill="1" applyBorder="1" applyAlignment="1">
      <alignment horizontal="center" vertical="center" wrapText="1"/>
    </xf>
    <xf numFmtId="3" fontId="32" fillId="8" borderId="14" xfId="0" applyNumberFormat="1" applyFont="1" applyFill="1" applyBorder="1" applyAlignment="1">
      <alignment horizontal="center" vertical="center" wrapText="1"/>
    </xf>
    <xf numFmtId="3" fontId="6" fillId="8" borderId="14" xfId="0" applyNumberFormat="1" applyFont="1" applyFill="1" applyBorder="1" applyAlignment="1">
      <alignment horizontal="center" vertical="center" wrapText="1"/>
    </xf>
    <xf numFmtId="0" fontId="14" fillId="8" borderId="26" xfId="0" applyFont="1" applyFill="1" applyBorder="1" applyAlignment="1">
      <alignment horizontal="center" vertical="center"/>
    </xf>
    <xf numFmtId="49" fontId="6" fillId="8" borderId="47" xfId="0" applyNumberFormat="1" applyFont="1" applyFill="1" applyBorder="1" applyAlignment="1">
      <alignment horizontal="center" vertical="center" wrapText="1"/>
    </xf>
    <xf numFmtId="0" fontId="6" fillId="8" borderId="17" xfId="0" applyFont="1" applyFill="1" applyBorder="1" applyAlignment="1">
      <alignment horizontal="center" vertical="center" wrapText="1"/>
    </xf>
    <xf numFmtId="49" fontId="6" fillId="8" borderId="17" xfId="0" applyNumberFormat="1" applyFont="1" applyFill="1" applyBorder="1" applyAlignment="1">
      <alignment horizontal="center" vertical="center" wrapText="1"/>
    </xf>
    <xf numFmtId="0" fontId="6" fillId="8" borderId="17" xfId="0" applyFont="1" applyFill="1" applyBorder="1" applyAlignment="1">
      <alignment vertical="center" wrapText="1"/>
    </xf>
    <xf numFmtId="14" fontId="6" fillId="8" borderId="17" xfId="0" applyNumberFormat="1" applyFont="1" applyFill="1" applyBorder="1" applyAlignment="1">
      <alignment horizontal="center" vertical="center" wrapText="1"/>
    </xf>
    <xf numFmtId="9" fontId="6" fillId="8" borderId="17" xfId="0" applyNumberFormat="1" applyFont="1" applyFill="1" applyBorder="1" applyAlignment="1">
      <alignment horizontal="center" vertical="center" wrapText="1"/>
    </xf>
    <xf numFmtId="3" fontId="32" fillId="8" borderId="17" xfId="0" applyNumberFormat="1" applyFont="1" applyFill="1" applyBorder="1" applyAlignment="1">
      <alignment horizontal="center" vertical="center" wrapText="1"/>
    </xf>
    <xf numFmtId="3" fontId="6" fillId="8" borderId="17" xfId="0" applyNumberFormat="1" applyFont="1" applyFill="1" applyBorder="1" applyAlignment="1">
      <alignment horizontal="center" vertical="center" wrapText="1"/>
    </xf>
    <xf numFmtId="0" fontId="32" fillId="8" borderId="17" xfId="0" applyFont="1" applyFill="1" applyBorder="1" applyAlignment="1">
      <alignment horizontal="center" vertical="center"/>
    </xf>
    <xf numFmtId="0" fontId="14" fillId="8" borderId="17" xfId="0" applyFont="1" applyFill="1" applyBorder="1" applyAlignment="1">
      <alignment horizontal="center" vertical="center"/>
    </xf>
    <xf numFmtId="0" fontId="14" fillId="8" borderId="18" xfId="0" applyFont="1" applyFill="1" applyBorder="1" applyAlignment="1">
      <alignment horizontal="center" vertical="center"/>
    </xf>
    <xf numFmtId="49" fontId="5" fillId="8" borderId="44" xfId="0" applyNumberFormat="1" applyFont="1" applyFill="1" applyBorder="1" applyAlignment="1">
      <alignment horizontal="center" vertical="center" wrapText="1"/>
    </xf>
    <xf numFmtId="49" fontId="5" fillId="8" borderId="24" xfId="0" applyNumberFormat="1" applyFont="1" applyFill="1" applyBorder="1" applyAlignment="1">
      <alignment horizontal="left" vertical="center" wrapText="1"/>
    </xf>
    <xf numFmtId="0" fontId="5" fillId="8" borderId="24" xfId="0" applyFont="1" applyFill="1" applyBorder="1" applyAlignment="1">
      <alignment vertical="center" wrapText="1"/>
    </xf>
    <xf numFmtId="0" fontId="5" fillId="8" borderId="24" xfId="0" applyFont="1" applyFill="1" applyBorder="1" applyAlignment="1">
      <alignment horizontal="center" vertical="center" wrapText="1"/>
    </xf>
    <xf numFmtId="3" fontId="5" fillId="8" borderId="24" xfId="0" applyNumberFormat="1" applyFont="1" applyFill="1" applyBorder="1" applyAlignment="1">
      <alignment horizontal="center" vertical="center" wrapText="1"/>
    </xf>
    <xf numFmtId="3" fontId="32" fillId="8" borderId="24" xfId="0" applyNumberFormat="1" applyFont="1" applyFill="1" applyBorder="1" applyAlignment="1">
      <alignment horizontal="center" vertical="center" wrapText="1"/>
    </xf>
    <xf numFmtId="0" fontId="32" fillId="8" borderId="24" xfId="0" applyFont="1" applyFill="1" applyBorder="1" applyAlignment="1">
      <alignment horizontal="center" vertical="center"/>
    </xf>
    <xf numFmtId="0" fontId="14" fillId="8" borderId="24" xfId="0" applyFont="1" applyFill="1" applyBorder="1" applyAlignment="1">
      <alignment horizontal="center" vertical="center"/>
    </xf>
    <xf numFmtId="0" fontId="5" fillId="8" borderId="23" xfId="0" applyFont="1" applyFill="1" applyBorder="1" applyAlignment="1">
      <alignment horizontal="left" vertical="center" wrapText="1"/>
    </xf>
    <xf numFmtId="0" fontId="5" fillId="8" borderId="0" xfId="0" applyFont="1" applyFill="1" applyAlignment="1">
      <alignment wrapText="1"/>
    </xf>
    <xf numFmtId="49" fontId="5" fillId="8" borderId="10" xfId="0" applyNumberFormat="1" applyFont="1" applyFill="1" applyBorder="1" applyAlignment="1">
      <alignment horizontal="center" vertical="center" wrapText="1"/>
    </xf>
    <xf numFmtId="49" fontId="5" fillId="8" borderId="11" xfId="0" applyNumberFormat="1" applyFont="1" applyFill="1" applyBorder="1" applyAlignment="1">
      <alignment horizontal="left" vertical="center" wrapText="1"/>
    </xf>
    <xf numFmtId="49" fontId="5" fillId="8" borderId="11" xfId="0" applyNumberFormat="1" applyFont="1" applyFill="1" applyBorder="1" applyAlignment="1">
      <alignment horizontal="center" vertical="center" wrapText="1"/>
    </xf>
    <xf numFmtId="0" fontId="5" fillId="8" borderId="11" xfId="0" applyFont="1" applyFill="1" applyBorder="1" applyAlignment="1">
      <alignment vertical="center" wrapText="1"/>
    </xf>
    <xf numFmtId="0" fontId="5" fillId="8" borderId="11" xfId="0" applyFont="1" applyFill="1" applyBorder="1" applyAlignment="1">
      <alignment horizontal="center" vertical="center" wrapText="1"/>
    </xf>
    <xf numFmtId="14" fontId="5" fillId="8" borderId="11" xfId="0" applyNumberFormat="1" applyFont="1" applyFill="1" applyBorder="1" applyAlignment="1">
      <alignment horizontal="center" vertical="center" wrapText="1"/>
    </xf>
    <xf numFmtId="3" fontId="5" fillId="8" borderId="11" xfId="0" applyNumberFormat="1" applyFont="1" applyFill="1" applyBorder="1" applyAlignment="1">
      <alignment horizontal="center" vertical="center" wrapText="1"/>
    </xf>
    <xf numFmtId="0" fontId="5" fillId="8" borderId="12" xfId="0" applyFont="1" applyFill="1" applyBorder="1" applyAlignment="1">
      <alignment horizontal="left" vertical="center" wrapText="1"/>
    </xf>
    <xf numFmtId="49" fontId="5" fillId="8" borderId="46" xfId="0" applyNumberFormat="1" applyFont="1" applyFill="1" applyBorder="1" applyAlignment="1">
      <alignment horizontal="center" vertical="center" wrapText="1"/>
    </xf>
    <xf numFmtId="49" fontId="5" fillId="8" borderId="42" xfId="0" applyNumberFormat="1" applyFont="1" applyFill="1" applyBorder="1" applyAlignment="1">
      <alignment horizontal="left" vertical="center" wrapText="1"/>
    </xf>
    <xf numFmtId="49" fontId="5" fillId="8" borderId="42" xfId="0" applyNumberFormat="1" applyFont="1" applyFill="1" applyBorder="1" applyAlignment="1">
      <alignment horizontal="center" vertical="center" wrapText="1"/>
    </xf>
    <xf numFmtId="0" fontId="5" fillId="8" borderId="42" xfId="0" applyFont="1" applyFill="1" applyBorder="1" applyAlignment="1">
      <alignment vertical="center" wrapText="1"/>
    </xf>
    <xf numFmtId="0" fontId="5" fillId="8" borderId="42" xfId="0" applyFont="1" applyFill="1" applyBorder="1" applyAlignment="1">
      <alignment horizontal="center" vertical="center" wrapText="1"/>
    </xf>
    <xf numFmtId="14" fontId="5" fillId="8" borderId="42" xfId="0" applyNumberFormat="1" applyFont="1" applyFill="1" applyBorder="1" applyAlignment="1">
      <alignment horizontal="center" vertical="center" wrapText="1"/>
    </xf>
    <xf numFmtId="3" fontId="5" fillId="8" borderId="42" xfId="0" applyNumberFormat="1" applyFont="1" applyFill="1" applyBorder="1" applyAlignment="1">
      <alignment horizontal="center" vertical="center" wrapText="1"/>
    </xf>
    <xf numFmtId="0" fontId="5" fillId="8" borderId="43" xfId="0" applyFont="1" applyFill="1" applyBorder="1" applyAlignment="1">
      <alignment horizontal="left" vertical="center" wrapText="1"/>
    </xf>
    <xf numFmtId="0" fontId="30" fillId="8" borderId="24" xfId="0" applyFont="1" applyFill="1" applyBorder="1" applyAlignment="1">
      <alignment horizontal="center" vertical="center"/>
    </xf>
    <xf numFmtId="49" fontId="4" fillId="8" borderId="24" xfId="0" applyNumberFormat="1" applyFont="1" applyFill="1" applyBorder="1" applyAlignment="1">
      <alignment horizontal="center" vertical="center" wrapText="1"/>
    </xf>
    <xf numFmtId="9" fontId="13" fillId="8" borderId="25" xfId="0" applyNumberFormat="1" applyFont="1" applyFill="1" applyBorder="1" applyAlignment="1">
      <alignment horizontal="center" vertical="center" wrapText="1"/>
    </xf>
    <xf numFmtId="14" fontId="13" fillId="8" borderId="24" xfId="0" applyNumberFormat="1" applyFont="1" applyFill="1" applyBorder="1" applyAlignment="1">
      <alignment horizontal="center" vertical="center" wrapText="1"/>
    </xf>
    <xf numFmtId="14" fontId="3" fillId="8" borderId="11" xfId="0" applyNumberFormat="1" applyFont="1" applyFill="1" applyBorder="1" applyAlignment="1">
      <alignment horizontal="center" vertical="center" wrapText="1"/>
    </xf>
    <xf numFmtId="0" fontId="30" fillId="8" borderId="42" xfId="0" applyFont="1" applyFill="1" applyBorder="1" applyAlignment="1">
      <alignment horizontal="center" vertical="center"/>
    </xf>
    <xf numFmtId="49" fontId="5" fillId="8" borderId="8" xfId="0" applyNumberFormat="1" applyFont="1" applyFill="1" applyBorder="1" applyAlignment="1">
      <alignment horizontal="center" vertical="center" wrapText="1"/>
    </xf>
    <xf numFmtId="49" fontId="2" fillId="0" borderId="21" xfId="0" applyNumberFormat="1" applyFont="1" applyBorder="1" applyAlignment="1">
      <alignment horizontal="center" vertical="center" wrapText="1"/>
    </xf>
    <xf numFmtId="14" fontId="13" fillId="0" borderId="0" xfId="0" applyNumberFormat="1" applyFont="1" applyAlignment="1">
      <alignment horizontal="center" wrapText="1"/>
    </xf>
    <xf numFmtId="14" fontId="0" fillId="0" borderId="0" xfId="0" applyNumberFormat="1" applyAlignment="1">
      <alignment horizontal="center" wrapText="1"/>
    </xf>
    <xf numFmtId="0" fontId="1" fillId="8" borderId="0" xfId="0" applyFont="1" applyFill="1"/>
    <xf numFmtId="0" fontId="1" fillId="0" borderId="0" xfId="0" applyFont="1"/>
    <xf numFmtId="14" fontId="1" fillId="0" borderId="30" xfId="0" applyNumberFormat="1" applyFont="1" applyBorder="1" applyAlignment="1">
      <alignment horizontal="center" vertical="center"/>
    </xf>
    <xf numFmtId="0" fontId="1" fillId="0" borderId="22" xfId="0" applyFont="1" applyBorder="1" applyAlignment="1">
      <alignment vertical="center" wrapText="1"/>
    </xf>
    <xf numFmtId="14" fontId="13" fillId="0" borderId="30" xfId="0" applyNumberFormat="1" applyFont="1" applyBorder="1" applyAlignment="1">
      <alignment horizontal="center" vertical="center"/>
    </xf>
    <xf numFmtId="0" fontId="13" fillId="0" borderId="22" xfId="0" applyFont="1" applyBorder="1" applyAlignment="1">
      <alignment vertical="center" wrapText="1"/>
    </xf>
    <xf numFmtId="14" fontId="13" fillId="0" borderId="21" xfId="0" applyNumberFormat="1" applyFont="1" applyBorder="1" applyAlignment="1">
      <alignment horizontal="center" vertical="center" wrapText="1"/>
    </xf>
    <xf numFmtId="0" fontId="13" fillId="8" borderId="21" xfId="0" applyFont="1" applyFill="1" applyBorder="1" applyAlignment="1">
      <alignment wrapText="1"/>
    </xf>
    <xf numFmtId="0" fontId="1" fillId="8" borderId="0" xfId="0" applyFont="1" applyFill="1" applyAlignment="1">
      <alignment horizontal="center" vertical="center"/>
    </xf>
    <xf numFmtId="0" fontId="34" fillId="2" borderId="4" xfId="0" applyFont="1" applyFill="1" applyBorder="1" applyAlignment="1">
      <alignment horizontal="center" vertical="center" wrapText="1"/>
    </xf>
    <xf numFmtId="0" fontId="34" fillId="5" borderId="33" xfId="0" applyFont="1" applyFill="1" applyBorder="1" applyAlignment="1">
      <alignment horizontal="center" vertical="center" wrapText="1"/>
    </xf>
    <xf numFmtId="0" fontId="34" fillId="5" borderId="14" xfId="0" applyFont="1" applyFill="1" applyBorder="1" applyAlignment="1">
      <alignment horizontal="center" vertical="center" wrapText="1"/>
    </xf>
    <xf numFmtId="0" fontId="34" fillId="6" borderId="14" xfId="0" applyFont="1" applyFill="1" applyBorder="1" applyAlignment="1">
      <alignment horizontal="center" vertical="center" wrapText="1"/>
    </xf>
    <xf numFmtId="0" fontId="34" fillId="7" borderId="14" xfId="0" applyFont="1" applyFill="1" applyBorder="1" applyAlignment="1">
      <alignment horizontal="center" vertical="center" wrapText="1"/>
    </xf>
    <xf numFmtId="49" fontId="38" fillId="0" borderId="44" xfId="0" applyNumberFormat="1" applyFont="1" applyBorder="1" applyAlignment="1">
      <alignment horizontal="center" vertical="center" wrapText="1"/>
    </xf>
    <xf numFmtId="0" fontId="38" fillId="0" borderId="24" xfId="0" applyFont="1" applyBorder="1" applyAlignment="1">
      <alignment horizontal="center" vertical="center" wrapText="1"/>
    </xf>
    <xf numFmtId="49" fontId="38" fillId="0" borderId="24" xfId="0" applyNumberFormat="1" applyFont="1" applyBorder="1" applyAlignment="1">
      <alignment horizontal="center" vertical="center" wrapText="1"/>
    </xf>
    <xf numFmtId="0" fontId="38" fillId="0" borderId="24" xfId="0" applyFont="1" applyBorder="1" applyAlignment="1">
      <alignment vertical="center" wrapText="1"/>
    </xf>
    <xf numFmtId="14" fontId="38" fillId="0" borderId="24" xfId="0" applyNumberFormat="1" applyFont="1" applyBorder="1" applyAlignment="1">
      <alignment horizontal="center" vertical="center" wrapText="1"/>
    </xf>
    <xf numFmtId="9" fontId="38" fillId="0" borderId="24" xfId="0" applyNumberFormat="1" applyFont="1" applyBorder="1" applyAlignment="1">
      <alignment horizontal="center" vertical="center" wrapText="1"/>
    </xf>
    <xf numFmtId="3" fontId="39" fillId="0" borderId="24" xfId="0" applyNumberFormat="1" applyFont="1" applyBorder="1" applyAlignment="1">
      <alignment horizontal="center" vertical="center" wrapText="1"/>
    </xf>
    <xf numFmtId="3" fontId="38" fillId="8"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0" fontId="38" fillId="8" borderId="24" xfId="0" applyFont="1" applyFill="1" applyBorder="1" applyAlignment="1">
      <alignment horizontal="center" vertical="center"/>
    </xf>
    <xf numFmtId="0" fontId="38" fillId="8" borderId="23" xfId="0" applyFont="1" applyFill="1" applyBorder="1" applyAlignment="1">
      <alignment horizontal="center" vertical="center"/>
    </xf>
    <xf numFmtId="49" fontId="38" fillId="0" borderId="50" xfId="0" applyNumberFormat="1" applyFont="1" applyBorder="1" applyAlignment="1">
      <alignment horizontal="center" vertical="center" wrapText="1"/>
    </xf>
    <xf numFmtId="0" fontId="38" fillId="0" borderId="16" xfId="0" applyFont="1" applyBorder="1" applyAlignment="1">
      <alignment horizontal="center" vertical="center" wrapText="1"/>
    </xf>
    <xf numFmtId="49" fontId="38" fillId="0" borderId="16" xfId="0" applyNumberFormat="1" applyFont="1" applyBorder="1" applyAlignment="1">
      <alignment horizontal="center" vertical="center" wrapText="1"/>
    </xf>
    <xf numFmtId="0" fontId="38" fillId="0" borderId="16" xfId="0" applyFont="1" applyBorder="1" applyAlignment="1">
      <alignment vertical="center" wrapText="1"/>
    </xf>
    <xf numFmtId="14" fontId="38" fillId="0" borderId="16" xfId="0" applyNumberFormat="1" applyFont="1" applyBorder="1" applyAlignment="1">
      <alignment horizontal="center" vertical="center" wrapText="1"/>
    </xf>
    <xf numFmtId="9" fontId="38" fillId="0" borderId="16" xfId="0" applyNumberFormat="1" applyFont="1" applyBorder="1" applyAlignment="1">
      <alignment horizontal="center" vertical="center" wrapText="1"/>
    </xf>
    <xf numFmtId="3" fontId="39" fillId="0" borderId="16" xfId="0" applyNumberFormat="1" applyFont="1" applyBorder="1" applyAlignment="1">
      <alignment horizontal="center" vertical="center" wrapText="1"/>
    </xf>
    <xf numFmtId="3" fontId="38" fillId="8" borderId="16" xfId="0" applyNumberFormat="1" applyFont="1" applyFill="1" applyBorder="1" applyAlignment="1">
      <alignment horizontal="center" vertical="center" wrapText="1"/>
    </xf>
    <xf numFmtId="0" fontId="39" fillId="0" borderId="16" xfId="0" applyFont="1" applyBorder="1" applyAlignment="1">
      <alignment horizontal="center" vertical="center"/>
    </xf>
    <xf numFmtId="0" fontId="38" fillId="8" borderId="16" xfId="0" applyFont="1" applyFill="1" applyBorder="1" applyAlignment="1">
      <alignment horizontal="center" vertical="center"/>
    </xf>
    <xf numFmtId="0" fontId="38" fillId="8" borderId="52" xfId="0" applyFont="1" applyFill="1" applyBorder="1" applyAlignment="1">
      <alignment horizontal="center" vertical="center"/>
    </xf>
    <xf numFmtId="3" fontId="39" fillId="8" borderId="24" xfId="0" applyNumberFormat="1" applyFont="1" applyFill="1" applyBorder="1" applyAlignment="1">
      <alignment horizontal="center" vertical="center" wrapText="1"/>
    </xf>
    <xf numFmtId="0" fontId="37" fillId="0" borderId="24" xfId="0" applyFont="1" applyBorder="1" applyAlignment="1">
      <alignment horizontal="center" vertical="center" wrapText="1"/>
    </xf>
    <xf numFmtId="0" fontId="37" fillId="0" borderId="23" xfId="0" applyFont="1" applyBorder="1" applyAlignment="1">
      <alignment horizontal="center" vertical="center" wrapText="1"/>
    </xf>
    <xf numFmtId="49" fontId="38" fillId="8" borderId="8" xfId="0" applyNumberFormat="1" applyFont="1" applyFill="1" applyBorder="1" applyAlignment="1">
      <alignment horizontal="center" vertical="center" wrapText="1"/>
    </xf>
    <xf numFmtId="0" fontId="38" fillId="0" borderId="11" xfId="0" applyFont="1" applyBorder="1" applyAlignment="1">
      <alignment vertical="center" wrapText="1"/>
    </xf>
    <xf numFmtId="49" fontId="38" fillId="8" borderId="11" xfId="0" applyNumberFormat="1" applyFont="1" applyFill="1" applyBorder="1" applyAlignment="1">
      <alignment horizontal="center" vertical="center" wrapText="1"/>
    </xf>
    <xf numFmtId="0" fontId="38" fillId="8" borderId="11" xfId="0" applyFont="1" applyFill="1" applyBorder="1" applyAlignment="1">
      <alignment vertical="center" wrapText="1"/>
    </xf>
    <xf numFmtId="0" fontId="38" fillId="8" borderId="11" xfId="0" applyFont="1" applyFill="1" applyBorder="1" applyAlignment="1">
      <alignment horizontal="center" vertical="center" wrapText="1"/>
    </xf>
    <xf numFmtId="14" fontId="38" fillId="8" borderId="11" xfId="0" applyNumberFormat="1" applyFont="1" applyFill="1" applyBorder="1" applyAlignment="1">
      <alignment horizontal="center" vertical="center" wrapText="1"/>
    </xf>
    <xf numFmtId="9" fontId="38" fillId="8" borderId="11" xfId="0" applyNumberFormat="1" applyFont="1" applyFill="1" applyBorder="1" applyAlignment="1">
      <alignment horizontal="center" vertical="center" wrapText="1"/>
    </xf>
    <xf numFmtId="3" fontId="39" fillId="8" borderId="11" xfId="0" applyNumberFormat="1" applyFont="1" applyFill="1" applyBorder="1" applyAlignment="1">
      <alignment horizontal="center" vertical="center" wrapText="1"/>
    </xf>
    <xf numFmtId="3" fontId="38" fillId="8" borderId="11" xfId="0" applyNumberFormat="1" applyFont="1" applyFill="1" applyBorder="1" applyAlignment="1">
      <alignment horizontal="center" vertical="center" wrapText="1"/>
    </xf>
    <xf numFmtId="0" fontId="39" fillId="8" borderId="11" xfId="0" applyFont="1" applyFill="1" applyBorder="1" applyAlignment="1">
      <alignment horizontal="center" vertical="center"/>
    </xf>
    <xf numFmtId="0" fontId="38" fillId="8" borderId="11" xfId="0" applyFont="1" applyFill="1" applyBorder="1" applyAlignment="1">
      <alignment horizontal="center" vertical="center"/>
    </xf>
    <xf numFmtId="0" fontId="38" fillId="8" borderId="12" xfId="0" applyFont="1" applyFill="1" applyBorder="1" applyAlignment="1">
      <alignment horizontal="center" vertical="center"/>
    </xf>
    <xf numFmtId="49" fontId="38" fillId="0" borderId="8" xfId="0" applyNumberFormat="1" applyFont="1" applyBorder="1" applyAlignment="1">
      <alignment horizontal="center" vertical="center" wrapText="1"/>
    </xf>
    <xf numFmtId="49" fontId="38" fillId="0" borderId="11" xfId="0" applyNumberFormat="1" applyFont="1" applyBorder="1" applyAlignment="1">
      <alignment horizontal="center" vertical="center" wrapText="1"/>
    </xf>
    <xf numFmtId="0" fontId="38" fillId="0" borderId="11" xfId="0" applyFont="1" applyBorder="1" applyAlignment="1">
      <alignment horizontal="center" vertical="center" wrapText="1"/>
    </xf>
    <xf numFmtId="14" fontId="38" fillId="0" borderId="11" xfId="0" applyNumberFormat="1" applyFont="1" applyBorder="1" applyAlignment="1">
      <alignment horizontal="center" vertical="center" wrapText="1"/>
    </xf>
    <xf numFmtId="9" fontId="38" fillId="0" borderId="11" xfId="0" applyNumberFormat="1" applyFont="1" applyBorder="1" applyAlignment="1">
      <alignment horizontal="center" vertical="center" wrapText="1"/>
    </xf>
    <xf numFmtId="3" fontId="38" fillId="0" borderId="11" xfId="0" applyNumberFormat="1" applyFont="1" applyBorder="1" applyAlignment="1">
      <alignment horizontal="center" vertical="center" wrapText="1"/>
    </xf>
    <xf numFmtId="3" fontId="39" fillId="0" borderId="11" xfId="0" applyNumberFormat="1" applyFont="1" applyBorder="1" applyAlignment="1">
      <alignment horizontal="center" vertical="center" wrapText="1"/>
    </xf>
    <xf numFmtId="0" fontId="39" fillId="0" borderId="11" xfId="0" applyFont="1" applyBorder="1" applyAlignment="1">
      <alignment horizontal="center" vertical="center"/>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8" fillId="0" borderId="11" xfId="0" applyFont="1" applyBorder="1" applyAlignment="1">
      <alignment horizontal="left" vertical="center" wrapText="1"/>
    </xf>
    <xf numFmtId="0" fontId="37" fillId="0" borderId="11" xfId="0" applyFont="1" applyBorder="1" applyAlignment="1">
      <alignment vertical="center" wrapText="1"/>
    </xf>
    <xf numFmtId="0" fontId="39" fillId="0" borderId="11" xfId="0" applyFont="1" applyBorder="1" applyAlignment="1">
      <alignment horizontal="center" vertical="center" wrapText="1"/>
    </xf>
    <xf numFmtId="49" fontId="37" fillId="8" borderId="11" xfId="0" applyNumberFormat="1" applyFont="1" applyFill="1" applyBorder="1" applyAlignment="1">
      <alignment horizontal="center" vertical="center" wrapText="1"/>
    </xf>
    <xf numFmtId="49" fontId="38" fillId="0" borderId="39" xfId="0" applyNumberFormat="1" applyFont="1" applyBorder="1" applyAlignment="1">
      <alignment horizontal="center" vertical="center" wrapText="1"/>
    </xf>
    <xf numFmtId="49" fontId="38" fillId="0" borderId="15" xfId="0" applyNumberFormat="1" applyFont="1" applyBorder="1" applyAlignment="1">
      <alignment horizontal="left" vertical="center" wrapText="1"/>
    </xf>
    <xf numFmtId="49" fontId="37" fillId="8" borderId="15" xfId="0" applyNumberFormat="1" applyFont="1" applyFill="1" applyBorder="1" applyAlignment="1">
      <alignment horizontal="center" vertical="center" wrapText="1"/>
    </xf>
    <xf numFmtId="0" fontId="38" fillId="8" borderId="15" xfId="0" applyFont="1" applyFill="1" applyBorder="1" applyAlignment="1">
      <alignment vertical="center" wrapText="1"/>
    </xf>
    <xf numFmtId="0" fontId="38" fillId="0" borderId="15" xfId="0" applyFont="1" applyBorder="1" applyAlignment="1">
      <alignment vertical="center" wrapText="1"/>
    </xf>
    <xf numFmtId="0" fontId="38" fillId="0" borderId="15" xfId="0" applyFont="1" applyBorder="1" applyAlignment="1">
      <alignment horizontal="center" vertical="center" wrapText="1"/>
    </xf>
    <xf numFmtId="14" fontId="38" fillId="0" borderId="15" xfId="0" applyNumberFormat="1" applyFont="1" applyBorder="1" applyAlignment="1">
      <alignment horizontal="center" vertical="center" wrapText="1"/>
    </xf>
    <xf numFmtId="9" fontId="38" fillId="0" borderId="15" xfId="0" applyNumberFormat="1" applyFont="1" applyBorder="1" applyAlignment="1">
      <alignment horizontal="center" vertical="center" wrapText="1"/>
    </xf>
    <xf numFmtId="3" fontId="39" fillId="8" borderId="15" xfId="0" applyNumberFormat="1" applyFont="1" applyFill="1" applyBorder="1" applyAlignment="1">
      <alignment horizontal="center" vertical="center" wrapText="1"/>
    </xf>
    <xf numFmtId="3" fontId="39" fillId="0" borderId="15" xfId="0" applyNumberFormat="1" applyFont="1" applyBorder="1" applyAlignment="1">
      <alignment horizontal="center" vertical="center" wrapText="1"/>
    </xf>
    <xf numFmtId="0" fontId="39" fillId="0" borderId="15" xfId="0" applyFont="1" applyBorder="1" applyAlignment="1">
      <alignment horizontal="center" vertical="center"/>
    </xf>
    <xf numFmtId="0" fontId="37" fillId="0" borderId="15" xfId="0" applyFont="1" applyBorder="1" applyAlignment="1">
      <alignment horizontal="center" vertical="center" wrapText="1"/>
    </xf>
    <xf numFmtId="0" fontId="37" fillId="0" borderId="27" xfId="0" applyFont="1" applyBorder="1" applyAlignment="1">
      <alignment horizontal="center" vertical="center" wrapText="1"/>
    </xf>
    <xf numFmtId="49" fontId="38" fillId="0" borderId="16" xfId="0" applyNumberFormat="1" applyFont="1" applyBorder="1" applyAlignment="1">
      <alignment horizontal="left" vertical="center" wrapText="1"/>
    </xf>
    <xf numFmtId="49" fontId="37" fillId="8" borderId="16" xfId="0" applyNumberFormat="1" applyFont="1" applyFill="1" applyBorder="1" applyAlignment="1">
      <alignment horizontal="center" vertical="center" wrapText="1"/>
    </xf>
    <xf numFmtId="0" fontId="37" fillId="8" borderId="16" xfId="0" applyFont="1" applyFill="1" applyBorder="1" applyAlignment="1">
      <alignment vertical="center" wrapText="1"/>
    </xf>
    <xf numFmtId="0" fontId="37" fillId="8" borderId="16" xfId="0" applyFont="1" applyFill="1" applyBorder="1" applyAlignment="1">
      <alignment horizontal="center" vertical="center" wrapText="1"/>
    </xf>
    <xf numFmtId="3" fontId="37" fillId="8" borderId="16" xfId="0" applyNumberFormat="1" applyFont="1" applyFill="1" applyBorder="1" applyAlignment="1">
      <alignment horizontal="center" vertical="center" wrapText="1"/>
    </xf>
    <xf numFmtId="0" fontId="41" fillId="8" borderId="16" xfId="0" applyFont="1" applyFill="1" applyBorder="1" applyAlignment="1">
      <alignment horizontal="center" vertical="center"/>
    </xf>
    <xf numFmtId="0" fontId="37" fillId="8" borderId="16" xfId="0" applyFont="1" applyFill="1" applyBorder="1" applyAlignment="1">
      <alignment horizontal="center" vertical="center"/>
    </xf>
    <xf numFmtId="0" fontId="37" fillId="8" borderId="52" xfId="0" applyFont="1" applyFill="1" applyBorder="1" applyAlignment="1">
      <alignment horizontal="left" vertical="center" wrapText="1"/>
    </xf>
    <xf numFmtId="49" fontId="38" fillId="0" borderId="13" xfId="0" applyNumberFormat="1" applyFont="1" applyBorder="1" applyAlignment="1">
      <alignment horizontal="center" vertical="center" wrapText="1"/>
    </xf>
    <xf numFmtId="49" fontId="38" fillId="0" borderId="14" xfId="0" applyNumberFormat="1" applyFont="1" applyBorder="1" applyAlignment="1">
      <alignment horizontal="left" vertical="center" wrapText="1"/>
    </xf>
    <xf numFmtId="49" fontId="37" fillId="8" borderId="14" xfId="0" applyNumberFormat="1" applyFont="1" applyFill="1" applyBorder="1" applyAlignment="1">
      <alignment horizontal="center" vertical="center" wrapText="1"/>
    </xf>
    <xf numFmtId="0" fontId="37" fillId="8" borderId="14" xfId="0" applyFont="1" applyFill="1" applyBorder="1" applyAlignment="1">
      <alignment vertical="center" wrapText="1"/>
    </xf>
    <xf numFmtId="0" fontId="37" fillId="8" borderId="14" xfId="0" applyFont="1" applyFill="1" applyBorder="1" applyAlignment="1">
      <alignment horizontal="center" vertical="center" wrapText="1"/>
    </xf>
    <xf numFmtId="14" fontId="38" fillId="0" borderId="14" xfId="0" applyNumberFormat="1" applyFont="1" applyBorder="1" applyAlignment="1">
      <alignment horizontal="center" vertical="center" wrapText="1"/>
    </xf>
    <xf numFmtId="3" fontId="37" fillId="8" borderId="14" xfId="0" applyNumberFormat="1" applyFont="1" applyFill="1" applyBorder="1" applyAlignment="1">
      <alignment horizontal="center" vertical="center" wrapText="1"/>
    </xf>
    <xf numFmtId="3" fontId="41" fillId="8" borderId="14" xfId="0" applyNumberFormat="1" applyFont="1" applyFill="1" applyBorder="1" applyAlignment="1">
      <alignment horizontal="center" vertical="center" wrapText="1"/>
    </xf>
    <xf numFmtId="0" fontId="41" fillId="8" borderId="14" xfId="0" applyFont="1" applyFill="1" applyBorder="1" applyAlignment="1">
      <alignment horizontal="center" vertical="center"/>
    </xf>
    <xf numFmtId="0" fontId="38" fillId="8" borderId="14" xfId="0" applyFont="1" applyFill="1" applyBorder="1" applyAlignment="1">
      <alignment horizontal="center" vertical="center"/>
    </xf>
    <xf numFmtId="0" fontId="37" fillId="8" borderId="14" xfId="0" applyFont="1" applyFill="1" applyBorder="1" applyAlignment="1">
      <alignment horizontal="center" vertical="center"/>
    </xf>
    <xf numFmtId="0" fontId="37" fillId="8" borderId="26" xfId="0" applyFont="1" applyFill="1" applyBorder="1" applyAlignment="1">
      <alignment horizontal="left" vertical="center" wrapText="1"/>
    </xf>
    <xf numFmtId="49" fontId="38" fillId="8" borderId="44" xfId="0" applyNumberFormat="1" applyFont="1" applyFill="1" applyBorder="1" applyAlignment="1">
      <alignment horizontal="center" vertical="center" wrapText="1"/>
    </xf>
    <xf numFmtId="49" fontId="38" fillId="8" borderId="24" xfId="0" applyNumberFormat="1" applyFont="1" applyFill="1" applyBorder="1" applyAlignment="1">
      <alignment horizontal="left" vertical="center" wrapText="1"/>
    </xf>
    <xf numFmtId="49" fontId="38" fillId="8" borderId="24" xfId="0" applyNumberFormat="1" applyFont="1" applyFill="1" applyBorder="1" applyAlignment="1">
      <alignment horizontal="center" vertical="center" wrapText="1"/>
    </xf>
    <xf numFmtId="0" fontId="38" fillId="8" borderId="24" xfId="0" applyFont="1" applyFill="1" applyBorder="1" applyAlignment="1">
      <alignment horizontal="left" vertical="center" wrapText="1"/>
    </xf>
    <xf numFmtId="0" fontId="37" fillId="8" borderId="24" xfId="0" applyFont="1" applyFill="1" applyBorder="1" applyAlignment="1">
      <alignment horizontal="center" vertical="center" wrapText="1"/>
    </xf>
    <xf numFmtId="14" fontId="38" fillId="8" borderId="24" xfId="0" applyNumberFormat="1" applyFont="1" applyFill="1" applyBorder="1" applyAlignment="1">
      <alignment horizontal="center" vertical="center" wrapText="1"/>
    </xf>
    <xf numFmtId="9" fontId="37" fillId="8" borderId="24" xfId="0" applyNumberFormat="1" applyFont="1" applyFill="1" applyBorder="1" applyAlignment="1">
      <alignment horizontal="center" vertical="center" wrapText="1"/>
    </xf>
    <xf numFmtId="3" fontId="37" fillId="8" borderId="24" xfId="0" applyNumberFormat="1" applyFont="1" applyFill="1" applyBorder="1" applyAlignment="1">
      <alignment horizontal="center" vertical="center" wrapText="1"/>
    </xf>
    <xf numFmtId="3" fontId="41" fillId="8" borderId="24" xfId="0" applyNumberFormat="1" applyFont="1" applyFill="1" applyBorder="1" applyAlignment="1">
      <alignment horizontal="center" vertical="center" wrapText="1"/>
    </xf>
    <xf numFmtId="0" fontId="41" fillId="8" borderId="24" xfId="0" applyFont="1" applyFill="1" applyBorder="1" applyAlignment="1">
      <alignment horizontal="center" vertical="center"/>
    </xf>
    <xf numFmtId="0" fontId="37" fillId="8" borderId="23" xfId="0" applyFont="1" applyFill="1" applyBorder="1" applyAlignment="1">
      <alignment horizontal="center" vertical="center" wrapText="1"/>
    </xf>
    <xf numFmtId="49" fontId="38" fillId="8" borderId="41" xfId="0" applyNumberFormat="1" applyFont="1" applyFill="1" applyBorder="1" applyAlignment="1">
      <alignment horizontal="center" vertical="center" wrapText="1"/>
    </xf>
    <xf numFmtId="49" fontId="38" fillId="8" borderId="25" xfId="0" applyNumberFormat="1" applyFont="1" applyFill="1" applyBorder="1" applyAlignment="1">
      <alignment horizontal="left" vertical="center" wrapText="1"/>
    </xf>
    <xf numFmtId="49" fontId="38" fillId="8" borderId="25" xfId="0" applyNumberFormat="1" applyFont="1" applyFill="1" applyBorder="1" applyAlignment="1">
      <alignment horizontal="center" vertical="center" wrapText="1"/>
    </xf>
    <xf numFmtId="0" fontId="38" fillId="8" borderId="25" xfId="0" applyFont="1" applyFill="1" applyBorder="1" applyAlignment="1">
      <alignment horizontal="left" vertical="center" wrapText="1"/>
    </xf>
    <xf numFmtId="0" fontId="37" fillId="8" borderId="25" xfId="0" applyFont="1" applyFill="1" applyBorder="1" applyAlignment="1">
      <alignment horizontal="center" vertical="center" wrapText="1"/>
    </xf>
    <xf numFmtId="14" fontId="38" fillId="8" borderId="25" xfId="0" applyNumberFormat="1" applyFont="1" applyFill="1" applyBorder="1" applyAlignment="1">
      <alignment horizontal="center" vertical="center" wrapText="1"/>
    </xf>
    <xf numFmtId="3" fontId="37" fillId="8" borderId="25" xfId="0" applyNumberFormat="1" applyFont="1" applyFill="1" applyBorder="1" applyAlignment="1">
      <alignment horizontal="center" vertical="center" wrapText="1"/>
    </xf>
    <xf numFmtId="3" fontId="41" fillId="8" borderId="25" xfId="0" applyNumberFormat="1" applyFont="1" applyFill="1" applyBorder="1" applyAlignment="1">
      <alignment horizontal="center" vertical="center" wrapText="1"/>
    </xf>
    <xf numFmtId="0" fontId="41" fillId="8" borderId="25" xfId="0" applyFont="1" applyFill="1" applyBorder="1" applyAlignment="1">
      <alignment horizontal="center" vertical="center"/>
    </xf>
    <xf numFmtId="0" fontId="37" fillId="8" borderId="36" xfId="0" applyFont="1" applyFill="1" applyBorder="1" applyAlignment="1">
      <alignment horizontal="center" vertical="center" wrapText="1"/>
    </xf>
    <xf numFmtId="49" fontId="38" fillId="8" borderId="39" xfId="0" applyNumberFormat="1" applyFont="1" applyFill="1" applyBorder="1" applyAlignment="1">
      <alignment horizontal="center" vertical="center" wrapText="1"/>
    </xf>
    <xf numFmtId="49" fontId="38" fillId="8" borderId="15" xfId="0" applyNumberFormat="1" applyFont="1" applyFill="1" applyBorder="1" applyAlignment="1">
      <alignment horizontal="left" vertical="center" wrapText="1"/>
    </xf>
    <xf numFmtId="49" fontId="38" fillId="8" borderId="15" xfId="0" applyNumberFormat="1" applyFont="1" applyFill="1" applyBorder="1" applyAlignment="1">
      <alignment horizontal="center" vertical="center" wrapText="1"/>
    </xf>
    <xf numFmtId="0" fontId="38" fillId="8" borderId="15" xfId="0" applyFont="1" applyFill="1" applyBorder="1" applyAlignment="1">
      <alignment horizontal="left" vertical="center" wrapText="1"/>
    </xf>
    <xf numFmtId="0" fontId="37" fillId="8" borderId="15" xfId="0" applyFont="1" applyFill="1" applyBorder="1" applyAlignment="1">
      <alignment horizontal="center" vertical="center" wrapText="1"/>
    </xf>
    <xf numFmtId="0" fontId="38" fillId="8" borderId="15" xfId="0" applyFont="1" applyFill="1" applyBorder="1" applyAlignment="1">
      <alignment horizontal="center" vertical="center" wrapText="1"/>
    </xf>
    <xf numFmtId="14" fontId="38" fillId="8" borderId="15" xfId="0" applyNumberFormat="1" applyFont="1" applyFill="1" applyBorder="1" applyAlignment="1">
      <alignment horizontal="center" vertical="center" wrapText="1"/>
    </xf>
    <xf numFmtId="9" fontId="38" fillId="8" borderId="15" xfId="0" applyNumberFormat="1" applyFont="1" applyFill="1" applyBorder="1" applyAlignment="1">
      <alignment horizontal="center" vertical="center" wrapText="1"/>
    </xf>
    <xf numFmtId="0" fontId="41" fillId="8" borderId="15" xfId="0" applyFont="1" applyFill="1" applyBorder="1" applyAlignment="1">
      <alignment horizontal="center" vertical="center"/>
    </xf>
    <xf numFmtId="0" fontId="37" fillId="0" borderId="0" xfId="0" applyFont="1"/>
    <xf numFmtId="14" fontId="43" fillId="0" borderId="24" xfId="0" applyNumberFormat="1" applyFont="1" applyBorder="1" applyAlignment="1">
      <alignment horizontal="center" vertical="center" wrapText="1"/>
    </xf>
    <xf numFmtId="0" fontId="12" fillId="7" borderId="11"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0" fillId="5" borderId="14" xfId="0"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8" fillId="0" borderId="0" xfId="0" applyFont="1" applyAlignment="1">
      <alignment horizontal="left" wrapText="1"/>
    </xf>
    <xf numFmtId="49" fontId="15" fillId="0" borderId="31" xfId="0" applyNumberFormat="1" applyFont="1" applyBorder="1" applyAlignment="1">
      <alignment horizontal="center" vertical="center" wrapText="1"/>
    </xf>
    <xf numFmtId="49" fontId="15" fillId="0" borderId="29" xfId="0" applyNumberFormat="1" applyFont="1" applyBorder="1" applyAlignment="1">
      <alignment horizontal="center" vertical="center" wrapText="1"/>
    </xf>
    <xf numFmtId="49" fontId="13" fillId="0" borderId="30" xfId="0" applyNumberFormat="1" applyFont="1" applyBorder="1" applyAlignment="1">
      <alignment horizontal="center" vertical="center" textRotation="90" wrapText="1"/>
    </xf>
    <xf numFmtId="49" fontId="13" fillId="0" borderId="31" xfId="0" applyNumberFormat="1" applyFont="1" applyBorder="1" applyAlignment="1">
      <alignment horizontal="center" vertical="center" textRotation="90" wrapText="1"/>
    </xf>
    <xf numFmtId="49" fontId="13" fillId="0" borderId="29" xfId="0" applyNumberFormat="1" applyFont="1" applyBorder="1" applyAlignment="1">
      <alignment horizontal="center" vertical="center" textRotation="90" wrapText="1"/>
    </xf>
    <xf numFmtId="0" fontId="13" fillId="0" borderId="31" xfId="0" applyFont="1" applyBorder="1" applyAlignment="1">
      <alignment horizontal="center" vertical="center" wrapText="1"/>
    </xf>
    <xf numFmtId="0" fontId="13" fillId="0" borderId="29" xfId="0" applyFont="1" applyBorder="1" applyAlignment="1">
      <alignment horizontal="center" vertical="center" wrapText="1"/>
    </xf>
    <xf numFmtId="49" fontId="15" fillId="0" borderId="22" xfId="0" applyNumberFormat="1" applyFont="1" applyBorder="1" applyAlignment="1">
      <alignment horizontal="center" vertical="center" wrapText="1"/>
    </xf>
    <xf numFmtId="49" fontId="15" fillId="0" borderId="28" xfId="0" applyNumberFormat="1" applyFont="1" applyBorder="1" applyAlignment="1">
      <alignment horizontal="center" vertical="center" wrapText="1"/>
    </xf>
    <xf numFmtId="0" fontId="18" fillId="0" borderId="22"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8" xfId="0" applyFont="1" applyBorder="1" applyAlignment="1">
      <alignment horizontal="center" vertical="center" wrapText="1"/>
    </xf>
    <xf numFmtId="49" fontId="15" fillId="0" borderId="30" xfId="0" applyNumberFormat="1" applyFont="1" applyBorder="1" applyAlignment="1">
      <alignment horizontal="center" vertical="center" wrapText="1"/>
    </xf>
    <xf numFmtId="49" fontId="15" fillId="0" borderId="32" xfId="0" applyNumberFormat="1" applyFont="1" applyBorder="1" applyAlignment="1">
      <alignment horizontal="center" vertical="center" wrapText="1"/>
    </xf>
    <xf numFmtId="0" fontId="13" fillId="0" borderId="30" xfId="0" applyFont="1" applyBorder="1" applyAlignment="1">
      <alignment horizontal="center" vertical="center" wrapText="1"/>
    </xf>
    <xf numFmtId="0" fontId="13" fillId="0" borderId="32" xfId="0" applyFont="1" applyBorder="1" applyAlignment="1">
      <alignment horizontal="center" vertical="center" wrapText="1"/>
    </xf>
    <xf numFmtId="49" fontId="10" fillId="0" borderId="40" xfId="0" applyNumberFormat="1" applyFont="1" applyBorder="1" applyAlignment="1">
      <alignment horizontal="center" vertical="center" wrapText="1"/>
    </xf>
    <xf numFmtId="0" fontId="0" fillId="0" borderId="40" xfId="0" applyBorder="1" applyAlignment="1">
      <alignment horizontal="center" vertical="center" wrapText="1"/>
    </xf>
    <xf numFmtId="0" fontId="0" fillId="0" borderId="37" xfId="0" applyBorder="1" applyAlignment="1">
      <alignment horizontal="center" vertical="center" wrapText="1"/>
    </xf>
    <xf numFmtId="49" fontId="13" fillId="0" borderId="30" xfId="0" applyNumberFormat="1"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27" fillId="13" borderId="6" xfId="0" applyFont="1" applyFill="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15" fillId="0" borderId="19" xfId="0" applyFont="1" applyBorder="1" applyAlignment="1">
      <alignment horizontal="center" vertical="center" wrapText="1"/>
    </xf>
    <xf numFmtId="0" fontId="0" fillId="0" borderId="34" xfId="0" applyBorder="1" applyAlignment="1">
      <alignment vertical="center" wrapText="1"/>
    </xf>
    <xf numFmtId="0" fontId="0" fillId="0" borderId="20" xfId="0" applyBorder="1" applyAlignment="1">
      <alignment vertical="center" wrapText="1"/>
    </xf>
    <xf numFmtId="0" fontId="28" fillId="12" borderId="14" xfId="0" applyFont="1" applyFill="1" applyBorder="1" applyAlignment="1">
      <alignment horizontal="center" vertical="center" wrapText="1"/>
    </xf>
    <xf numFmtId="0" fontId="28" fillId="12" borderId="42" xfId="0" applyFont="1" applyFill="1" applyBorder="1" applyAlignment="1">
      <alignment horizontal="center" vertical="center" wrapText="1"/>
    </xf>
    <xf numFmtId="0" fontId="29" fillId="12" borderId="26" xfId="0" applyFont="1" applyFill="1" applyBorder="1" applyAlignment="1">
      <alignment horizontal="center" vertical="center" wrapText="1"/>
    </xf>
    <xf numFmtId="0" fontId="29" fillId="12" borderId="4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14" fontId="13" fillId="0" borderId="1" xfId="0" applyNumberFormat="1" applyFont="1" applyBorder="1" applyAlignment="1">
      <alignment horizontal="center" vertical="center"/>
    </xf>
    <xf numFmtId="0" fontId="13" fillId="0" borderId="37" xfId="0" applyFont="1" applyBorder="1" applyAlignment="1">
      <alignment horizontal="center" vertical="center"/>
    </xf>
    <xf numFmtId="0" fontId="12" fillId="11" borderId="19" xfId="0" applyFont="1" applyFill="1" applyBorder="1" applyAlignment="1">
      <alignment horizontal="center"/>
    </xf>
    <xf numFmtId="0" fontId="12" fillId="11" borderId="34" xfId="0" applyFont="1" applyFill="1" applyBorder="1" applyAlignment="1">
      <alignment horizontal="center"/>
    </xf>
    <xf numFmtId="0" fontId="12" fillId="11" borderId="20" xfId="0" applyFont="1" applyFill="1" applyBorder="1" applyAlignment="1">
      <alignment horizontal="center"/>
    </xf>
    <xf numFmtId="0" fontId="12" fillId="0" borderId="19" xfId="0" applyFont="1" applyBorder="1" applyAlignment="1">
      <alignment horizontal="center" vertical="center"/>
    </xf>
    <xf numFmtId="0" fontId="12" fillId="0" borderId="34" xfId="0" applyFont="1" applyBorder="1" applyAlignment="1">
      <alignment horizontal="center" vertical="center"/>
    </xf>
    <xf numFmtId="0" fontId="12" fillId="0" borderId="20" xfId="0" applyFont="1" applyBorder="1" applyAlignment="1">
      <alignment horizontal="center" vertical="center"/>
    </xf>
    <xf numFmtId="0" fontId="34" fillId="5" borderId="8" xfId="0" applyFont="1" applyFill="1" applyBorder="1" applyAlignment="1">
      <alignment horizontal="center" vertical="center" wrapText="1"/>
    </xf>
    <xf numFmtId="0" fontId="34" fillId="5" borderId="13" xfId="0" applyFont="1" applyFill="1" applyBorder="1" applyAlignment="1">
      <alignment horizontal="center" vertical="center" wrapText="1"/>
    </xf>
    <xf numFmtId="0" fontId="34" fillId="5" borderId="9" xfId="0" applyFont="1" applyFill="1" applyBorder="1" applyAlignment="1">
      <alignment horizontal="center" vertical="center" wrapText="1"/>
    </xf>
    <xf numFmtId="0" fontId="34" fillId="5" borderId="10" xfId="0" applyFont="1" applyFill="1" applyBorder="1" applyAlignment="1">
      <alignment horizontal="center" vertical="center" wrapText="1"/>
    </xf>
    <xf numFmtId="0" fontId="34" fillId="5" borderId="11" xfId="0" applyFont="1" applyFill="1" applyBorder="1" applyAlignment="1">
      <alignment horizontal="center" vertical="center" wrapText="1"/>
    </xf>
    <xf numFmtId="0" fontId="37" fillId="5" borderId="14" xfId="0" applyFont="1" applyFill="1" applyBorder="1" applyAlignment="1">
      <alignment horizontal="center" vertical="center" wrapText="1"/>
    </xf>
    <xf numFmtId="0" fontId="34" fillId="5" borderId="14"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6" borderId="9" xfId="0" applyFont="1" applyFill="1" applyBorder="1" applyAlignment="1">
      <alignment horizontal="center" vertical="center" wrapText="1"/>
    </xf>
    <xf numFmtId="0" fontId="34" fillId="6" borderId="10" xfId="0" applyFont="1" applyFill="1" applyBorder="1" applyAlignment="1">
      <alignment horizontal="center" vertical="center" wrapText="1"/>
    </xf>
    <xf numFmtId="0" fontId="35" fillId="0" borderId="19" xfId="0" applyFont="1" applyBorder="1" applyAlignment="1">
      <alignment horizontal="center" vertical="center" wrapText="1"/>
    </xf>
    <xf numFmtId="0" fontId="35" fillId="0" borderId="34" xfId="0" applyFont="1" applyBorder="1" applyAlignment="1">
      <alignment horizontal="center" vertical="center" wrapText="1"/>
    </xf>
    <xf numFmtId="0" fontId="37" fillId="0" borderId="34" xfId="0" applyFont="1" applyBorder="1" applyAlignment="1">
      <alignment wrapText="1"/>
    </xf>
    <xf numFmtId="0" fontId="37" fillId="0" borderId="20" xfId="0" applyFont="1" applyBorder="1" applyAlignment="1">
      <alignment wrapText="1"/>
    </xf>
    <xf numFmtId="0" fontId="34" fillId="2" borderId="3"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5" fillId="4" borderId="6" xfId="0" applyFont="1" applyFill="1" applyBorder="1" applyAlignment="1">
      <alignment horizontal="center" vertical="center" wrapText="1"/>
    </xf>
    <xf numFmtId="0" fontId="35" fillId="4" borderId="4" xfId="0" applyFont="1" applyFill="1" applyBorder="1" applyAlignment="1">
      <alignment horizontal="center" vertical="center" wrapText="1"/>
    </xf>
    <xf numFmtId="0" fontId="35" fillId="4" borderId="5" xfId="0" applyFont="1" applyFill="1" applyBorder="1" applyAlignment="1">
      <alignment horizontal="center" vertical="center" wrapText="1"/>
    </xf>
    <xf numFmtId="0" fontId="36" fillId="13" borderId="4" xfId="0" applyFont="1" applyFill="1" applyBorder="1" applyAlignment="1">
      <alignment horizontal="center" vertical="center" wrapText="1"/>
    </xf>
    <xf numFmtId="0" fontId="37" fillId="0" borderId="4" xfId="0" applyFont="1" applyBorder="1" applyAlignment="1">
      <alignment horizontal="center" vertical="center" wrapText="1"/>
    </xf>
    <xf numFmtId="0" fontId="37" fillId="0" borderId="7" xfId="0" applyFont="1" applyBorder="1" applyAlignment="1">
      <alignment horizontal="center" vertical="center" wrapText="1"/>
    </xf>
    <xf numFmtId="49" fontId="38" fillId="0" borderId="30" xfId="0" applyNumberFormat="1" applyFont="1" applyBorder="1" applyAlignment="1">
      <alignment horizontal="center" vertical="center" textRotation="90" wrapText="1"/>
    </xf>
    <xf numFmtId="49" fontId="38" fillId="0" borderId="31" xfId="0" applyNumberFormat="1" applyFont="1" applyBorder="1" applyAlignment="1">
      <alignment horizontal="center" vertical="center" textRotation="90" wrapText="1"/>
    </xf>
    <xf numFmtId="49" fontId="38" fillId="0" borderId="32" xfId="0" applyNumberFormat="1" applyFont="1" applyBorder="1" applyAlignment="1">
      <alignment horizontal="center" vertical="center" textRotation="90" wrapText="1"/>
    </xf>
    <xf numFmtId="49" fontId="35" fillId="0" borderId="48" xfId="0" applyNumberFormat="1" applyFont="1" applyBorder="1" applyAlignment="1">
      <alignment horizontal="center" vertical="center" wrapText="1"/>
    </xf>
    <xf numFmtId="49" fontId="35" fillId="0" borderId="50" xfId="0" applyNumberFormat="1" applyFont="1" applyBorder="1" applyAlignment="1">
      <alignment horizontal="center" vertical="center" wrapText="1"/>
    </xf>
    <xf numFmtId="0" fontId="38" fillId="0" borderId="49" xfId="0" applyFont="1" applyBorder="1" applyAlignment="1">
      <alignment horizontal="center" vertical="center" wrapText="1"/>
    </xf>
    <xf numFmtId="0" fontId="38" fillId="0" borderId="51" xfId="0" applyFont="1" applyBorder="1" applyAlignment="1">
      <alignment horizontal="center" vertical="center" wrapText="1"/>
    </xf>
    <xf numFmtId="0" fontId="37" fillId="0" borderId="50" xfId="0" applyFont="1" applyBorder="1" applyAlignment="1">
      <alignment horizontal="center" vertical="center" wrapText="1"/>
    </xf>
    <xf numFmtId="0" fontId="39" fillId="0" borderId="49" xfId="0" applyFont="1" applyBorder="1" applyAlignment="1">
      <alignment horizontal="center" vertical="center" wrapText="1"/>
    </xf>
    <xf numFmtId="0" fontId="37" fillId="0" borderId="51" xfId="0" applyFont="1" applyBorder="1" applyAlignment="1">
      <alignment horizontal="center" vertical="center" wrapText="1"/>
    </xf>
    <xf numFmtId="49" fontId="35" fillId="14" borderId="48" xfId="0" applyNumberFormat="1" applyFont="1" applyFill="1" applyBorder="1" applyAlignment="1">
      <alignment horizontal="center" vertical="center" wrapText="1"/>
    </xf>
    <xf numFmtId="49" fontId="35" fillId="14" borderId="54" xfId="0" applyNumberFormat="1" applyFont="1" applyFill="1" applyBorder="1" applyAlignment="1">
      <alignment horizontal="center" vertical="center" wrapText="1"/>
    </xf>
    <xf numFmtId="0" fontId="34" fillId="7" borderId="11" xfId="0" applyFont="1" applyFill="1" applyBorder="1" applyAlignment="1">
      <alignment horizontal="center" vertical="center" wrapText="1"/>
    </xf>
    <xf numFmtId="0" fontId="34" fillId="7" borderId="15" xfId="0" applyFont="1" applyFill="1" applyBorder="1" applyAlignment="1">
      <alignment horizontal="center" vertical="center" wrapText="1"/>
    </xf>
    <xf numFmtId="0" fontId="34" fillId="7" borderId="14" xfId="0" applyFont="1" applyFill="1" applyBorder="1" applyAlignment="1">
      <alignment horizontal="center" vertical="center" wrapText="1"/>
    </xf>
    <xf numFmtId="0" fontId="34" fillId="6" borderId="11" xfId="0" applyFont="1" applyFill="1" applyBorder="1" applyAlignment="1">
      <alignment horizontal="center" vertical="center" wrapText="1"/>
    </xf>
    <xf numFmtId="0" fontId="34" fillId="6" borderId="14" xfId="0" applyFont="1" applyFill="1" applyBorder="1" applyAlignment="1">
      <alignment horizontal="center" vertical="center" wrapText="1"/>
    </xf>
    <xf numFmtId="0" fontId="38" fillId="0" borderId="53" xfId="0" applyFont="1" applyBorder="1" applyAlignment="1">
      <alignment horizontal="center" vertical="center" wrapText="1"/>
    </xf>
    <xf numFmtId="0" fontId="38" fillId="0" borderId="43" xfId="0" applyFont="1" applyBorder="1" applyAlignment="1">
      <alignment horizontal="center" vertical="center" wrapText="1"/>
    </xf>
    <xf numFmtId="49" fontId="35" fillId="14" borderId="50" xfId="0" applyNumberFormat="1" applyFont="1" applyFill="1" applyBorder="1" applyAlignment="1">
      <alignment horizontal="center" vertical="center" wrapText="1"/>
    </xf>
    <xf numFmtId="0" fontId="38" fillId="0" borderId="52" xfId="0" applyFont="1" applyBorder="1" applyAlignment="1">
      <alignment horizontal="center" vertical="center" wrapText="1"/>
    </xf>
    <xf numFmtId="0" fontId="35" fillId="6" borderId="11" xfId="0" applyFont="1" applyFill="1" applyBorder="1" applyAlignment="1">
      <alignment horizontal="center" vertical="center" wrapText="1"/>
    </xf>
    <xf numFmtId="0" fontId="35" fillId="6" borderId="14" xfId="0" applyFont="1" applyFill="1" applyBorder="1" applyAlignment="1">
      <alignment horizontal="center" vertical="center" wrapText="1"/>
    </xf>
    <xf numFmtId="0" fontId="35" fillId="7" borderId="11" xfId="0" applyFont="1" applyFill="1" applyBorder="1" applyAlignment="1">
      <alignment horizontal="center" vertical="center" wrapText="1"/>
    </xf>
    <xf numFmtId="0" fontId="35" fillId="7" borderId="14" xfId="0" applyFont="1" applyFill="1" applyBorder="1" applyAlignment="1">
      <alignment horizontal="center" vertical="center" wrapText="1"/>
    </xf>
    <xf numFmtId="14" fontId="35" fillId="7" borderId="11" xfId="0" applyNumberFormat="1" applyFont="1" applyFill="1" applyBorder="1" applyAlignment="1">
      <alignment horizontal="center" vertical="center" wrapText="1"/>
    </xf>
    <xf numFmtId="14" fontId="35" fillId="7" borderId="15" xfId="0" applyNumberFormat="1" applyFont="1" applyFill="1" applyBorder="1" applyAlignment="1">
      <alignment horizontal="center" vertical="center" wrapText="1"/>
    </xf>
    <xf numFmtId="14" fontId="34" fillId="7" borderId="11" xfId="0" applyNumberFormat="1" applyFont="1" applyFill="1" applyBorder="1" applyAlignment="1">
      <alignment horizontal="center" vertical="center" wrapText="1"/>
    </xf>
    <xf numFmtId="14" fontId="34" fillId="7" borderId="15" xfId="0" applyNumberFormat="1" applyFont="1" applyFill="1" applyBorder="1" applyAlignment="1">
      <alignment horizontal="center" vertical="center" wrapText="1"/>
    </xf>
    <xf numFmtId="14" fontId="38" fillId="0" borderId="19" xfId="0" applyNumberFormat="1" applyFont="1" applyBorder="1" applyAlignment="1">
      <alignment horizontal="center" vertical="center" wrapText="1"/>
    </xf>
    <xf numFmtId="0" fontId="38" fillId="0" borderId="19" xfId="0" applyFont="1" applyBorder="1" applyAlignment="1">
      <alignment horizontal="center" vertical="center" wrapText="1"/>
    </xf>
    <xf numFmtId="49" fontId="38" fillId="0" borderId="21" xfId="0" applyNumberFormat="1" applyFont="1" applyBorder="1" applyAlignment="1">
      <alignment horizontal="center" vertical="center" wrapText="1"/>
    </xf>
    <xf numFmtId="0" fontId="38" fillId="0" borderId="20" xfId="0" applyFont="1" applyBorder="1" applyAlignment="1">
      <alignment vertical="top" wrapText="1"/>
    </xf>
    <xf numFmtId="14" fontId="37" fillId="8" borderId="21" xfId="0" applyNumberFormat="1" applyFont="1" applyFill="1" applyBorder="1" applyAlignment="1">
      <alignment horizontal="center" vertical="center"/>
    </xf>
    <xf numFmtId="0" fontId="37" fillId="8" borderId="21" xfId="0" applyFont="1" applyFill="1" applyBorder="1" applyAlignment="1">
      <alignment horizontal="center" vertical="center"/>
    </xf>
    <xf numFmtId="49" fontId="37" fillId="8" borderId="21" xfId="0" applyNumberFormat="1" applyFont="1" applyFill="1" applyBorder="1" applyAlignment="1">
      <alignment horizontal="center" vertical="center"/>
    </xf>
    <xf numFmtId="0" fontId="38" fillId="0" borderId="21" xfId="0" applyFont="1" applyBorder="1" applyAlignment="1">
      <alignment vertical="top" wrapText="1"/>
    </xf>
  </cellXfs>
  <cellStyles count="2">
    <cellStyle name="Čárka" xfId="1" builtinId="3"/>
    <cellStyle name="Normální"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100278</xdr:rowOff>
    </xdr:from>
    <xdr:to>
      <xdr:col>3</xdr:col>
      <xdr:colOff>810418</xdr:colOff>
      <xdr:row>1</xdr:row>
      <xdr:rowOff>505090</xdr:rowOff>
    </xdr:to>
    <xdr:pic>
      <xdr:nvPicPr>
        <xdr:cNvPr id="4" name="Obrázek 3" descr="C:\Users\lfrublingova\AppData\Local\Microsoft\Windows\INetCache\Content.Word\OPZP 2021_form_zahlavi.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xdr:blipFill>
      <xdr:spPr bwMode="auto">
        <a:xfrm>
          <a:off x="295275" y="290778"/>
          <a:ext cx="2001043" cy="404812"/>
        </a:xfrm>
        <a:prstGeom prst="rect">
          <a:avLst/>
        </a:prstGeom>
        <a:noFill/>
        <a:ln>
          <a:noFill/>
        </a:ln>
      </xdr:spPr>
    </xdr:pic>
    <xdr:clientData/>
  </xdr:twoCellAnchor>
  <xdr:twoCellAnchor editAs="oneCell">
    <xdr:from>
      <xdr:col>24</xdr:col>
      <xdr:colOff>152400</xdr:colOff>
      <xdr:row>1</xdr:row>
      <xdr:rowOff>57150</xdr:rowOff>
    </xdr:from>
    <xdr:to>
      <xdr:col>25</xdr:col>
      <xdr:colOff>1382181</xdr:colOff>
      <xdr:row>2</xdr:row>
      <xdr:rowOff>4404</xdr:rowOff>
    </xdr:to>
    <xdr:pic>
      <xdr:nvPicPr>
        <xdr:cNvPr id="5" name="Obrázek 5" descr="SFZP_krivky_H">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xdr:blipFill>
      <xdr:spPr bwMode="auto">
        <a:xfrm>
          <a:off x="31394400" y="266700"/>
          <a:ext cx="1839381" cy="49970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58423</xdr:colOff>
      <xdr:row>1</xdr:row>
      <xdr:rowOff>68422</xdr:rowOff>
    </xdr:from>
    <xdr:to>
      <xdr:col>1</xdr:col>
      <xdr:colOff>58423</xdr:colOff>
      <xdr:row>1</xdr:row>
      <xdr:rowOff>323156</xdr:rowOff>
    </xdr:to>
    <xdr:pic>
      <xdr:nvPicPr>
        <xdr:cNvPr id="2" name="Obrázek 1" descr="C:\Users\lfrublingova\AppData\Local\Microsoft\Windows\INetCache\Content.Word\OPZP 2021_form_zahlavi.jpg">
          <a:extLst>
            <a:ext uri="{FF2B5EF4-FFF2-40B4-BE49-F238E27FC236}">
              <a16:creationId xmlns:a16="http://schemas.microsoft.com/office/drawing/2014/main" id="{3FDDB123-698D-4595-B832-72D8EDADC3FB}"/>
            </a:ext>
          </a:extLst>
        </xdr:cNvPr>
        <xdr:cNvPicPr/>
      </xdr:nvPicPr>
      <xdr:blipFill>
        <a:blip xmlns:r="http://schemas.openxmlformats.org/officeDocument/2006/relationships" r:embed="rId1"/>
        <a:stretch/>
      </xdr:blipFill>
      <xdr:spPr bwMode="auto">
        <a:xfrm>
          <a:off x="229873" y="268447"/>
          <a:ext cx="0" cy="254734"/>
        </a:xfrm>
        <a:prstGeom prst="rect">
          <a:avLst/>
        </a:prstGeom>
        <a:noFill/>
        <a:ln>
          <a:noFill/>
        </a:ln>
      </xdr:spPr>
    </xdr:pic>
    <xdr:clientData/>
  </xdr:twoCellAnchor>
  <xdr:twoCellAnchor editAs="oneCell">
    <xdr:from>
      <xdr:col>4</xdr:col>
      <xdr:colOff>12220575</xdr:colOff>
      <xdr:row>1</xdr:row>
      <xdr:rowOff>57151</xdr:rowOff>
    </xdr:from>
    <xdr:to>
      <xdr:col>5</xdr:col>
      <xdr:colOff>2484</xdr:colOff>
      <xdr:row>1</xdr:row>
      <xdr:rowOff>372877</xdr:rowOff>
    </xdr:to>
    <xdr:pic>
      <xdr:nvPicPr>
        <xdr:cNvPr id="4" name="Obrázek 3" descr="SFZP_krivky_H">
          <a:extLst>
            <a:ext uri="{FF2B5EF4-FFF2-40B4-BE49-F238E27FC236}">
              <a16:creationId xmlns:a16="http://schemas.microsoft.com/office/drawing/2014/main" id="{0F6F2574-73E0-4952-89E8-A1C0389008B0}"/>
            </a:ext>
          </a:extLst>
        </xdr:cNvPr>
        <xdr:cNvPicPr>
          <a:picLocks noChangeAspect="1"/>
        </xdr:cNvPicPr>
      </xdr:nvPicPr>
      <xdr:blipFill>
        <a:blip xmlns:r="http://schemas.openxmlformats.org/officeDocument/2006/relationships" r:embed="rId2"/>
        <a:stretch/>
      </xdr:blipFill>
      <xdr:spPr bwMode="auto">
        <a:xfrm>
          <a:off x="13249275" y="257176"/>
          <a:ext cx="1144217" cy="315726"/>
        </a:xfrm>
        <a:prstGeom prst="rect">
          <a:avLst/>
        </a:prstGeom>
        <a:noFill/>
        <a:ln>
          <a:noFill/>
        </a:ln>
      </xdr:spPr>
    </xdr:pic>
    <xdr:clientData/>
  </xdr:twoCellAnchor>
  <xdr:twoCellAnchor editAs="oneCell">
    <xdr:from>
      <xdr:col>1</xdr:col>
      <xdr:colOff>85725</xdr:colOff>
      <xdr:row>1</xdr:row>
      <xdr:rowOff>76200</xdr:rowOff>
    </xdr:from>
    <xdr:to>
      <xdr:col>1</xdr:col>
      <xdr:colOff>85725</xdr:colOff>
      <xdr:row>1</xdr:row>
      <xdr:rowOff>361950</xdr:rowOff>
    </xdr:to>
    <xdr:pic>
      <xdr:nvPicPr>
        <xdr:cNvPr id="5" name="Obrázek 4" descr="C:\Users\lfrublingova\AppData\Local\Microsoft\Windows\INetCache\Content.Word\OPZP 2021_form_zahlavi.jpg">
          <a:extLst>
            <a:ext uri="{FF2B5EF4-FFF2-40B4-BE49-F238E27FC236}">
              <a16:creationId xmlns:a16="http://schemas.microsoft.com/office/drawing/2014/main" id="{B37ED8EF-F531-4A50-BCE8-59D0E2DE67B4}"/>
            </a:ext>
          </a:extLst>
        </xdr:cNvPr>
        <xdr:cNvPicPr/>
      </xdr:nvPicPr>
      <xdr:blipFill>
        <a:blip xmlns:r="http://schemas.openxmlformats.org/officeDocument/2006/relationships" r:embed="rId1"/>
        <a:stretch/>
      </xdr:blipFill>
      <xdr:spPr bwMode="auto">
        <a:xfrm>
          <a:off x="257175" y="276225"/>
          <a:ext cx="1400175" cy="285750"/>
        </a:xfrm>
        <a:prstGeom prst="rect">
          <a:avLst/>
        </a:prstGeom>
        <a:noFill/>
        <a:ln>
          <a:noFill/>
        </a:ln>
      </xdr:spPr>
    </xdr:pic>
    <xdr:clientData/>
  </xdr:twoCellAnchor>
  <xdr:twoCellAnchor editAs="oneCell">
    <xdr:from>
      <xdr:col>1</xdr:col>
      <xdr:colOff>66675</xdr:colOff>
      <xdr:row>1</xdr:row>
      <xdr:rowOff>76200</xdr:rowOff>
    </xdr:from>
    <xdr:to>
      <xdr:col>2</xdr:col>
      <xdr:colOff>323850</xdr:colOff>
      <xdr:row>1</xdr:row>
      <xdr:rowOff>361950</xdr:rowOff>
    </xdr:to>
    <xdr:pic>
      <xdr:nvPicPr>
        <xdr:cNvPr id="6" name="Obrázek 5" descr="C:\Users\lfrublingova\AppData\Local\Microsoft\Windows\INetCache\Content.Word\OPZP 2021_form_zahlavi.jpg">
          <a:extLst>
            <a:ext uri="{FF2B5EF4-FFF2-40B4-BE49-F238E27FC236}">
              <a16:creationId xmlns:a16="http://schemas.microsoft.com/office/drawing/2014/main" id="{DC0CE46D-D94B-4AE8-A1C1-13A081A8356F}"/>
            </a:ext>
          </a:extLst>
        </xdr:cNvPr>
        <xdr:cNvPicPr/>
      </xdr:nvPicPr>
      <xdr:blipFill>
        <a:blip xmlns:r="http://schemas.openxmlformats.org/officeDocument/2006/relationships" r:embed="rId1"/>
        <a:stretch/>
      </xdr:blipFill>
      <xdr:spPr bwMode="auto">
        <a:xfrm>
          <a:off x="238125" y="276225"/>
          <a:ext cx="1400175" cy="285750"/>
        </a:xfrm>
        <a:prstGeom prst="rect">
          <a:avLst/>
        </a:prstGeom>
        <a:noFill/>
        <a:ln>
          <a:noFill/>
        </a:ln>
      </xdr:spPr>
    </xdr:pic>
    <xdr:clientData/>
  </xdr:twoCellAnchor>
  <xdr:twoCellAnchor editAs="oneCell">
    <xdr:from>
      <xdr:col>4</xdr:col>
      <xdr:colOff>9982200</xdr:colOff>
      <xdr:row>1</xdr:row>
      <xdr:rowOff>69398</xdr:rowOff>
    </xdr:from>
    <xdr:to>
      <xdr:col>4</xdr:col>
      <xdr:colOff>11065185</xdr:colOff>
      <xdr:row>1</xdr:row>
      <xdr:rowOff>369855</xdr:rowOff>
    </xdr:to>
    <xdr:pic>
      <xdr:nvPicPr>
        <xdr:cNvPr id="7" name="Obrázek 5" descr="SFZP_krivky_H">
          <a:extLst>
            <a:ext uri="{FF2B5EF4-FFF2-40B4-BE49-F238E27FC236}">
              <a16:creationId xmlns:a16="http://schemas.microsoft.com/office/drawing/2014/main" id="{23EB6723-3AA0-4D56-BA35-57AC10613573}"/>
            </a:ext>
          </a:extLst>
        </xdr:cNvPr>
        <xdr:cNvPicPr>
          <a:picLocks noChangeAspect="1"/>
        </xdr:cNvPicPr>
      </xdr:nvPicPr>
      <xdr:blipFill>
        <a:blip xmlns:r="http://schemas.openxmlformats.org/officeDocument/2006/relationships" r:embed="rId2"/>
        <a:stretch/>
      </xdr:blipFill>
      <xdr:spPr bwMode="auto">
        <a:xfrm>
          <a:off x="11010900" y="269423"/>
          <a:ext cx="1082985" cy="30045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295275</xdr:colOff>
      <xdr:row>1</xdr:row>
      <xdr:rowOff>68528</xdr:rowOff>
    </xdr:from>
    <xdr:to>
      <xdr:col>2</xdr:col>
      <xdr:colOff>1197768</xdr:colOff>
      <xdr:row>1</xdr:row>
      <xdr:rowOff>492390</xdr:rowOff>
    </xdr:to>
    <xdr:pic>
      <xdr:nvPicPr>
        <xdr:cNvPr id="2" name="Obrázek 1" descr="C:\Users\lfrublingova\AppData\Local\Microsoft\Windows\INetCache\Content.Word\OPZP 2021_form_zahlavi.jpg">
          <a:extLst>
            <a:ext uri="{FF2B5EF4-FFF2-40B4-BE49-F238E27FC236}">
              <a16:creationId xmlns:a16="http://schemas.microsoft.com/office/drawing/2014/main" id="{34F0D8FD-06D9-411F-BF32-04D455073232}"/>
            </a:ext>
          </a:extLst>
        </xdr:cNvPr>
        <xdr:cNvPicPr/>
      </xdr:nvPicPr>
      <xdr:blipFill>
        <a:blip xmlns:r="http://schemas.openxmlformats.org/officeDocument/2006/relationships" r:embed="rId1"/>
        <a:stretch/>
      </xdr:blipFill>
      <xdr:spPr bwMode="auto">
        <a:xfrm>
          <a:off x="466725" y="268553"/>
          <a:ext cx="1997868" cy="404812"/>
        </a:xfrm>
        <a:prstGeom prst="rect">
          <a:avLst/>
        </a:prstGeom>
        <a:noFill/>
        <a:ln>
          <a:noFill/>
        </a:ln>
      </xdr:spPr>
    </xdr:pic>
    <xdr:clientData/>
  </xdr:twoCellAnchor>
  <xdr:twoCellAnchor editAs="oneCell">
    <xdr:from>
      <xdr:col>23</xdr:col>
      <xdr:colOff>573616</xdr:colOff>
      <xdr:row>1</xdr:row>
      <xdr:rowOff>31750</xdr:rowOff>
    </xdr:from>
    <xdr:to>
      <xdr:col>24</xdr:col>
      <xdr:colOff>1145845</xdr:colOff>
      <xdr:row>1</xdr:row>
      <xdr:rowOff>563204</xdr:rowOff>
    </xdr:to>
    <xdr:pic>
      <xdr:nvPicPr>
        <xdr:cNvPr id="3" name="Obrázek 5" descr="SFZP_krivky_H">
          <a:extLst>
            <a:ext uri="{FF2B5EF4-FFF2-40B4-BE49-F238E27FC236}">
              <a16:creationId xmlns:a16="http://schemas.microsoft.com/office/drawing/2014/main" id="{C604BA81-E390-4E4C-8CD1-36C748EFD173}"/>
            </a:ext>
          </a:extLst>
        </xdr:cNvPr>
        <xdr:cNvPicPr>
          <a:picLocks noChangeAspect="1"/>
        </xdr:cNvPicPr>
      </xdr:nvPicPr>
      <xdr:blipFill>
        <a:blip xmlns:r="http://schemas.openxmlformats.org/officeDocument/2006/relationships" r:embed="rId2"/>
        <a:stretch/>
      </xdr:blipFill>
      <xdr:spPr bwMode="auto">
        <a:xfrm>
          <a:off x="24633766" y="231775"/>
          <a:ext cx="1829529" cy="53145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58423</xdr:colOff>
      <xdr:row>1</xdr:row>
      <xdr:rowOff>68422</xdr:rowOff>
    </xdr:from>
    <xdr:to>
      <xdr:col>1</xdr:col>
      <xdr:colOff>58423</xdr:colOff>
      <xdr:row>2</xdr:row>
      <xdr:rowOff>94556</xdr:rowOff>
    </xdr:to>
    <xdr:pic>
      <xdr:nvPicPr>
        <xdr:cNvPr id="2" name="Obrázek 1" descr="C:\Users\lfrublingova\AppData\Local\Microsoft\Windows\INetCache\Content.Word\OPZP 2021_form_zahlavi.jpg">
          <a:extLst>
            <a:ext uri="{FF2B5EF4-FFF2-40B4-BE49-F238E27FC236}">
              <a16:creationId xmlns:a16="http://schemas.microsoft.com/office/drawing/2014/main" id="{28D0CC74-91AF-41FB-B28C-76B81E887E55}"/>
            </a:ext>
          </a:extLst>
        </xdr:cNvPr>
        <xdr:cNvPicPr/>
      </xdr:nvPicPr>
      <xdr:blipFill>
        <a:blip xmlns:r="http://schemas.openxmlformats.org/officeDocument/2006/relationships" r:embed="rId1"/>
        <a:stretch/>
      </xdr:blipFill>
      <xdr:spPr bwMode="auto">
        <a:xfrm>
          <a:off x="229873" y="268447"/>
          <a:ext cx="0" cy="254734"/>
        </a:xfrm>
        <a:prstGeom prst="rect">
          <a:avLst/>
        </a:prstGeom>
        <a:noFill/>
        <a:ln>
          <a:noFill/>
        </a:ln>
      </xdr:spPr>
    </xdr:pic>
    <xdr:clientData/>
  </xdr:twoCellAnchor>
  <xdr:twoCellAnchor editAs="oneCell">
    <xdr:from>
      <xdr:col>2</xdr:col>
      <xdr:colOff>12435417</xdr:colOff>
      <xdr:row>1</xdr:row>
      <xdr:rowOff>47950</xdr:rowOff>
    </xdr:from>
    <xdr:to>
      <xdr:col>2</xdr:col>
      <xdr:colOff>11244792</xdr:colOff>
      <xdr:row>2</xdr:row>
      <xdr:rowOff>126845</xdr:rowOff>
    </xdr:to>
    <xdr:pic>
      <xdr:nvPicPr>
        <xdr:cNvPr id="3" name="Obrázek 5" descr="SFZP_krivky_H">
          <a:extLst>
            <a:ext uri="{FF2B5EF4-FFF2-40B4-BE49-F238E27FC236}">
              <a16:creationId xmlns:a16="http://schemas.microsoft.com/office/drawing/2014/main" id="{A69B4260-789F-4FBC-8699-46EB37386A05}"/>
            </a:ext>
          </a:extLst>
        </xdr:cNvPr>
        <xdr:cNvPicPr>
          <a:picLocks noChangeAspect="1"/>
        </xdr:cNvPicPr>
      </xdr:nvPicPr>
      <xdr:blipFill>
        <a:blip xmlns:r="http://schemas.openxmlformats.org/officeDocument/2006/relationships" r:embed="rId2"/>
        <a:stretch/>
      </xdr:blipFill>
      <xdr:spPr bwMode="auto">
        <a:xfrm>
          <a:off x="12273492" y="247975"/>
          <a:ext cx="0" cy="307495"/>
        </a:xfrm>
        <a:prstGeom prst="rect">
          <a:avLst/>
        </a:prstGeom>
        <a:noFill/>
        <a:ln>
          <a:noFill/>
        </a:ln>
      </xdr:spPr>
    </xdr:pic>
    <xdr:clientData/>
  </xdr:twoCellAnchor>
  <xdr:twoCellAnchor editAs="oneCell">
    <xdr:from>
      <xdr:col>2</xdr:col>
      <xdr:colOff>12220575</xdr:colOff>
      <xdr:row>1</xdr:row>
      <xdr:rowOff>57151</xdr:rowOff>
    </xdr:from>
    <xdr:to>
      <xdr:col>3</xdr:col>
      <xdr:colOff>0</xdr:colOff>
      <xdr:row>2</xdr:row>
      <xdr:rowOff>144277</xdr:rowOff>
    </xdr:to>
    <xdr:pic>
      <xdr:nvPicPr>
        <xdr:cNvPr id="4" name="Obrázek 3" descr="SFZP_krivky_H">
          <a:extLst>
            <a:ext uri="{FF2B5EF4-FFF2-40B4-BE49-F238E27FC236}">
              <a16:creationId xmlns:a16="http://schemas.microsoft.com/office/drawing/2014/main" id="{48ED90E5-A472-4461-B4F6-C27F887131D3}"/>
            </a:ext>
          </a:extLst>
        </xdr:cNvPr>
        <xdr:cNvPicPr>
          <a:picLocks noChangeAspect="1"/>
        </xdr:cNvPicPr>
      </xdr:nvPicPr>
      <xdr:blipFill>
        <a:blip xmlns:r="http://schemas.openxmlformats.org/officeDocument/2006/relationships" r:embed="rId2"/>
        <a:stretch/>
      </xdr:blipFill>
      <xdr:spPr bwMode="auto">
        <a:xfrm>
          <a:off x="12277725" y="257176"/>
          <a:ext cx="0" cy="315726"/>
        </a:xfrm>
        <a:prstGeom prst="rect">
          <a:avLst/>
        </a:prstGeom>
        <a:noFill/>
        <a:ln>
          <a:noFill/>
        </a:ln>
      </xdr:spPr>
    </xdr:pic>
    <xdr:clientData/>
  </xdr:twoCellAnchor>
  <xdr:twoCellAnchor editAs="oneCell">
    <xdr:from>
      <xdr:col>1</xdr:col>
      <xdr:colOff>85725</xdr:colOff>
      <xdr:row>1</xdr:row>
      <xdr:rowOff>76200</xdr:rowOff>
    </xdr:from>
    <xdr:to>
      <xdr:col>1</xdr:col>
      <xdr:colOff>85725</xdr:colOff>
      <xdr:row>2</xdr:row>
      <xdr:rowOff>133350</xdr:rowOff>
    </xdr:to>
    <xdr:pic>
      <xdr:nvPicPr>
        <xdr:cNvPr id="5" name="Obrázek 4" descr="C:\Users\lfrublingova\AppData\Local\Microsoft\Windows\INetCache\Content.Word\OPZP 2021_form_zahlavi.jpg">
          <a:extLst>
            <a:ext uri="{FF2B5EF4-FFF2-40B4-BE49-F238E27FC236}">
              <a16:creationId xmlns:a16="http://schemas.microsoft.com/office/drawing/2014/main" id="{6A2C9C2C-B4EB-4645-9459-EA997916BCA5}"/>
            </a:ext>
          </a:extLst>
        </xdr:cNvPr>
        <xdr:cNvPicPr/>
      </xdr:nvPicPr>
      <xdr:blipFill>
        <a:blip xmlns:r="http://schemas.openxmlformats.org/officeDocument/2006/relationships" r:embed="rId1"/>
        <a:stretch/>
      </xdr:blipFill>
      <xdr:spPr bwMode="auto">
        <a:xfrm>
          <a:off x="257175" y="276225"/>
          <a:ext cx="0" cy="285750"/>
        </a:xfrm>
        <a:prstGeom prst="rect">
          <a:avLst/>
        </a:prstGeom>
        <a:noFill/>
        <a:ln>
          <a:noFill/>
        </a:ln>
      </xdr:spPr>
    </xdr:pic>
    <xdr:clientData/>
  </xdr:twoCellAnchor>
  <xdr:twoCellAnchor editAs="oneCell">
    <xdr:from>
      <xdr:col>1</xdr:col>
      <xdr:colOff>66675</xdr:colOff>
      <xdr:row>1</xdr:row>
      <xdr:rowOff>76200</xdr:rowOff>
    </xdr:from>
    <xdr:to>
      <xdr:col>1</xdr:col>
      <xdr:colOff>66675</xdr:colOff>
      <xdr:row>2</xdr:row>
      <xdr:rowOff>133350</xdr:rowOff>
    </xdr:to>
    <xdr:pic>
      <xdr:nvPicPr>
        <xdr:cNvPr id="6" name="Obrázek 5" descr="C:\Users\lfrublingova\AppData\Local\Microsoft\Windows\INetCache\Content.Word\OPZP 2021_form_zahlavi.jpg">
          <a:extLst>
            <a:ext uri="{FF2B5EF4-FFF2-40B4-BE49-F238E27FC236}">
              <a16:creationId xmlns:a16="http://schemas.microsoft.com/office/drawing/2014/main" id="{8179D950-8634-4BA2-989E-A1BA5260076E}"/>
            </a:ext>
          </a:extLst>
        </xdr:cNvPr>
        <xdr:cNvPicPr/>
      </xdr:nvPicPr>
      <xdr:blipFill>
        <a:blip xmlns:r="http://schemas.openxmlformats.org/officeDocument/2006/relationships" r:embed="rId1"/>
        <a:stretch/>
      </xdr:blipFill>
      <xdr:spPr bwMode="auto">
        <a:xfrm>
          <a:off x="238125" y="276225"/>
          <a:ext cx="1400175" cy="285750"/>
        </a:xfrm>
        <a:prstGeom prst="rect">
          <a:avLst/>
        </a:prstGeom>
        <a:noFill/>
        <a:ln>
          <a:noFill/>
        </a:ln>
      </xdr:spPr>
    </xdr:pic>
    <xdr:clientData/>
  </xdr:twoCellAnchor>
  <xdr:twoCellAnchor editAs="oneCell">
    <xdr:from>
      <xdr:col>2</xdr:col>
      <xdr:colOff>9982200</xdr:colOff>
      <xdr:row>1</xdr:row>
      <xdr:rowOff>69398</xdr:rowOff>
    </xdr:from>
    <xdr:to>
      <xdr:col>2</xdr:col>
      <xdr:colOff>9982200</xdr:colOff>
      <xdr:row>2</xdr:row>
      <xdr:rowOff>141255</xdr:rowOff>
    </xdr:to>
    <xdr:pic>
      <xdr:nvPicPr>
        <xdr:cNvPr id="7" name="Obrázek 5" descr="SFZP_krivky_H">
          <a:extLst>
            <a:ext uri="{FF2B5EF4-FFF2-40B4-BE49-F238E27FC236}">
              <a16:creationId xmlns:a16="http://schemas.microsoft.com/office/drawing/2014/main" id="{43295161-F386-447B-B48D-C91D61325068}"/>
            </a:ext>
          </a:extLst>
        </xdr:cNvPr>
        <xdr:cNvPicPr>
          <a:picLocks noChangeAspect="1"/>
        </xdr:cNvPicPr>
      </xdr:nvPicPr>
      <xdr:blipFill>
        <a:blip xmlns:r="http://schemas.openxmlformats.org/officeDocument/2006/relationships" r:embed="rId2"/>
        <a:stretch/>
      </xdr:blipFill>
      <xdr:spPr bwMode="auto">
        <a:xfrm>
          <a:off x="11010900" y="269423"/>
          <a:ext cx="1082985" cy="300457"/>
        </a:xfrm>
        <a:prstGeom prst="rect">
          <a:avLst/>
        </a:prstGeom>
        <a:noFill/>
        <a:ln>
          <a:noFill/>
        </a:ln>
      </xdr:spPr>
    </xdr:pic>
    <xdr:clientData/>
  </xdr:twoCellAnchor>
  <xdr:twoCellAnchor editAs="oneCell">
    <xdr:from>
      <xdr:col>1</xdr:col>
      <xdr:colOff>114300</xdr:colOff>
      <xdr:row>1</xdr:row>
      <xdr:rowOff>66675</xdr:rowOff>
    </xdr:from>
    <xdr:to>
      <xdr:col>2</xdr:col>
      <xdr:colOff>657225</xdr:colOff>
      <xdr:row>1</xdr:row>
      <xdr:rowOff>352425</xdr:rowOff>
    </xdr:to>
    <xdr:pic>
      <xdr:nvPicPr>
        <xdr:cNvPr id="8" name="Obrázek 7" descr="C:\Users\lfrublingova\AppData\Local\Microsoft\Windows\INetCache\Content.Word\OPZP 2021_form_zahlavi.jpg">
          <a:extLst>
            <a:ext uri="{FF2B5EF4-FFF2-40B4-BE49-F238E27FC236}">
              <a16:creationId xmlns:a16="http://schemas.microsoft.com/office/drawing/2014/main" id="{29DCFE5F-BADE-4AF0-8F46-FC613426D5EF}"/>
            </a:ext>
          </a:extLst>
        </xdr:cNvPr>
        <xdr:cNvPicPr/>
      </xdr:nvPicPr>
      <xdr:blipFill>
        <a:blip xmlns:r="http://schemas.openxmlformats.org/officeDocument/2006/relationships" r:embed="rId1"/>
        <a:stretch/>
      </xdr:blipFill>
      <xdr:spPr bwMode="auto">
        <a:xfrm>
          <a:off x="285750" y="266700"/>
          <a:ext cx="1400175" cy="285750"/>
        </a:xfrm>
        <a:prstGeom prst="rect">
          <a:avLst/>
        </a:prstGeom>
        <a:noFill/>
        <a:ln>
          <a:noFill/>
        </a:ln>
      </xdr:spPr>
    </xdr:pic>
    <xdr:clientData/>
  </xdr:twoCellAnchor>
  <xdr:twoCellAnchor editAs="oneCell">
    <xdr:from>
      <xdr:col>2</xdr:col>
      <xdr:colOff>10067925</xdr:colOff>
      <xdr:row>1</xdr:row>
      <xdr:rowOff>66675</xdr:rowOff>
    </xdr:from>
    <xdr:to>
      <xdr:col>2</xdr:col>
      <xdr:colOff>11150910</xdr:colOff>
      <xdr:row>1</xdr:row>
      <xdr:rowOff>367132</xdr:rowOff>
    </xdr:to>
    <xdr:pic>
      <xdr:nvPicPr>
        <xdr:cNvPr id="9" name="Obrázek 5" descr="SFZP_krivky_H">
          <a:extLst>
            <a:ext uri="{FF2B5EF4-FFF2-40B4-BE49-F238E27FC236}">
              <a16:creationId xmlns:a16="http://schemas.microsoft.com/office/drawing/2014/main" id="{96845888-1BE7-4877-9E9D-53E1D0990DCA}"/>
            </a:ext>
          </a:extLst>
        </xdr:cNvPr>
        <xdr:cNvPicPr>
          <a:picLocks noChangeAspect="1"/>
        </xdr:cNvPicPr>
      </xdr:nvPicPr>
      <xdr:blipFill>
        <a:blip xmlns:r="http://schemas.openxmlformats.org/officeDocument/2006/relationships" r:embed="rId2"/>
        <a:stretch/>
      </xdr:blipFill>
      <xdr:spPr bwMode="auto">
        <a:xfrm>
          <a:off x="11096625" y="266700"/>
          <a:ext cx="1082985" cy="30045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Arial"/>
        <a:cs typeface="Arial"/>
      </a:majorFont>
      <a:minorFont>
        <a:latin typeface="Calibri"/>
        <a:ea typeface="Arial"/>
        <a:cs typeface="Arial"/>
      </a:minorFont>
    </a:fontScheme>
    <a:fmtScheme name="Kancelář">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B1:Z34"/>
  <sheetViews>
    <sheetView zoomScale="60" zoomScaleNormal="60" zoomScalePageLayoutView="40" workbookViewId="0">
      <pane ySplit="5" topLeftCell="A6" activePane="bottomLeft" state="frozen"/>
      <selection pane="bottomLeft" activeCell="H9" sqref="H9"/>
    </sheetView>
  </sheetViews>
  <sheetFormatPr defaultColWidth="9.140625" defaultRowHeight="15" x14ac:dyDescent="0.25"/>
  <cols>
    <col min="1" max="1" width="2.5703125" style="1" bestFit="1" customWidth="1"/>
    <col min="2" max="2" width="10.7109375" style="1" bestFit="1" customWidth="1"/>
    <col min="3" max="3" width="8.7109375" style="2" bestFit="1" customWidth="1"/>
    <col min="4" max="4" width="36.85546875" style="3" customWidth="1"/>
    <col min="5" max="5" width="9.42578125" style="4" bestFit="1" customWidth="1"/>
    <col min="6" max="6" width="22.7109375" style="4" customWidth="1"/>
    <col min="7" max="7" width="10.7109375" style="4" customWidth="1"/>
    <col min="8" max="8" width="35.7109375" style="5" bestFit="1" customWidth="1"/>
    <col min="9" max="9" width="43.140625" style="3" customWidth="1"/>
    <col min="10" max="10" width="39" style="3" customWidth="1"/>
    <col min="11" max="11" width="18.7109375" style="6" bestFit="1" customWidth="1"/>
    <col min="12" max="12" width="11.5703125" style="6" bestFit="1" customWidth="1"/>
    <col min="13" max="13" width="14.7109375" style="7" bestFit="1" customWidth="1"/>
    <col min="14" max="15" width="14.7109375" style="6" bestFit="1" customWidth="1"/>
    <col min="16" max="16" width="32.140625" style="6" bestFit="1" customWidth="1"/>
    <col min="17" max="18" width="18.7109375" style="8" bestFit="1" customWidth="1"/>
    <col min="19" max="19" width="18.7109375" style="6" bestFit="1" customWidth="1"/>
    <col min="20" max="20" width="14.28515625" style="6" customWidth="1"/>
    <col min="21" max="21" width="15.7109375" style="1" customWidth="1"/>
    <col min="22" max="22" width="9.140625" style="1"/>
    <col min="23" max="23" width="27.140625" style="1" customWidth="1"/>
    <col min="24" max="24" width="19.140625" style="1" customWidth="1"/>
    <col min="25" max="25" width="9.140625" style="1"/>
    <col min="26" max="26" width="34.28515625" style="1" customWidth="1"/>
    <col min="27" max="16384" width="9.140625" style="1"/>
  </cols>
  <sheetData>
    <row r="1" spans="2:26" ht="15.75" thickBot="1" x14ac:dyDescent="0.3"/>
    <row r="2" spans="2:26" s="9" customFormat="1" ht="43.5" customHeight="1" thickBot="1" x14ac:dyDescent="0.3">
      <c r="B2" s="390" t="s">
        <v>220</v>
      </c>
      <c r="C2" s="391"/>
      <c r="D2" s="391"/>
      <c r="E2" s="391"/>
      <c r="F2" s="391"/>
      <c r="G2" s="391"/>
      <c r="H2" s="391"/>
      <c r="I2" s="391"/>
      <c r="J2" s="391"/>
      <c r="K2" s="391"/>
      <c r="L2" s="391"/>
      <c r="M2" s="391"/>
      <c r="N2" s="391"/>
      <c r="O2" s="391"/>
      <c r="P2" s="391"/>
      <c r="Q2" s="391"/>
      <c r="R2" s="391"/>
      <c r="S2" s="391"/>
      <c r="T2" s="391"/>
      <c r="U2" s="391"/>
      <c r="V2" s="391"/>
      <c r="W2" s="391"/>
      <c r="X2" s="391"/>
      <c r="Y2" s="391"/>
      <c r="Z2" s="392"/>
    </row>
    <row r="3" spans="2:26" s="10" customFormat="1" ht="22.7" customHeight="1" x14ac:dyDescent="0.25">
      <c r="B3" s="399" t="s">
        <v>0</v>
      </c>
      <c r="C3" s="400"/>
      <c r="D3" s="400"/>
      <c r="E3" s="401"/>
      <c r="F3" s="13"/>
      <c r="G3" s="402" t="s">
        <v>1</v>
      </c>
      <c r="H3" s="403"/>
      <c r="I3" s="403"/>
      <c r="J3" s="403"/>
      <c r="K3" s="404"/>
      <c r="L3" s="405" t="s">
        <v>2</v>
      </c>
      <c r="M3" s="406"/>
      <c r="N3" s="406"/>
      <c r="O3" s="406"/>
      <c r="P3" s="406"/>
      <c r="Q3" s="406"/>
      <c r="R3" s="406"/>
      <c r="S3" s="406"/>
      <c r="T3" s="407"/>
      <c r="U3" s="387" t="s">
        <v>120</v>
      </c>
      <c r="V3" s="388"/>
      <c r="W3" s="388"/>
      <c r="X3" s="388"/>
      <c r="Y3" s="388"/>
      <c r="Z3" s="389"/>
    </row>
    <row r="4" spans="2:26" s="11" customFormat="1" ht="25.5" customHeight="1" x14ac:dyDescent="0.25">
      <c r="B4" s="350" t="s">
        <v>3</v>
      </c>
      <c r="C4" s="352" t="s">
        <v>4</v>
      </c>
      <c r="D4" s="353"/>
      <c r="E4" s="354" t="s">
        <v>5</v>
      </c>
      <c r="F4" s="397" t="s">
        <v>37</v>
      </c>
      <c r="G4" s="356" t="s">
        <v>6</v>
      </c>
      <c r="H4" s="357"/>
      <c r="I4" s="358" t="s">
        <v>7</v>
      </c>
      <c r="J4" s="358" t="s">
        <v>8</v>
      </c>
      <c r="K4" s="360" t="s">
        <v>9</v>
      </c>
      <c r="L4" s="362" t="s">
        <v>10</v>
      </c>
      <c r="M4" s="362" t="s">
        <v>11</v>
      </c>
      <c r="N4" s="348" t="s">
        <v>12</v>
      </c>
      <c r="O4" s="348" t="s">
        <v>13</v>
      </c>
      <c r="P4" s="348" t="s">
        <v>14</v>
      </c>
      <c r="Q4" s="348" t="s">
        <v>15</v>
      </c>
      <c r="R4" s="348"/>
      <c r="S4" s="348"/>
      <c r="T4" s="348" t="s">
        <v>16</v>
      </c>
      <c r="U4" s="393" t="s">
        <v>121</v>
      </c>
      <c r="V4" s="393" t="s">
        <v>122</v>
      </c>
      <c r="W4" s="393" t="s">
        <v>123</v>
      </c>
      <c r="X4" s="393" t="s">
        <v>124</v>
      </c>
      <c r="Y4" s="393" t="s">
        <v>125</v>
      </c>
      <c r="Z4" s="395" t="s">
        <v>126</v>
      </c>
    </row>
    <row r="5" spans="2:26" s="4" customFormat="1" ht="48.2" customHeight="1" thickBot="1" x14ac:dyDescent="0.3">
      <c r="B5" s="351"/>
      <c r="C5" s="20" t="s">
        <v>17</v>
      </c>
      <c r="D5" s="20" t="s">
        <v>18</v>
      </c>
      <c r="E5" s="355"/>
      <c r="F5" s="398"/>
      <c r="G5" s="24" t="s">
        <v>19</v>
      </c>
      <c r="H5" s="24" t="s">
        <v>20</v>
      </c>
      <c r="I5" s="359"/>
      <c r="J5" s="359"/>
      <c r="K5" s="361"/>
      <c r="L5" s="363"/>
      <c r="M5" s="363"/>
      <c r="N5" s="349"/>
      <c r="O5" s="349"/>
      <c r="P5" s="349" t="s">
        <v>21</v>
      </c>
      <c r="Q5" s="25" t="s">
        <v>22</v>
      </c>
      <c r="R5" s="25" t="s">
        <v>23</v>
      </c>
      <c r="S5" s="25" t="s">
        <v>24</v>
      </c>
      <c r="T5" s="349"/>
      <c r="U5" s="394"/>
      <c r="V5" s="394"/>
      <c r="W5" s="394"/>
      <c r="X5" s="394"/>
      <c r="Y5" s="394"/>
      <c r="Z5" s="396"/>
    </row>
    <row r="6" spans="2:26" s="12" customFormat="1" ht="155.25" customHeight="1" x14ac:dyDescent="0.25">
      <c r="B6" s="367" t="s">
        <v>25</v>
      </c>
      <c r="C6" s="377" t="s">
        <v>26</v>
      </c>
      <c r="D6" s="379" t="s">
        <v>27</v>
      </c>
      <c r="E6" s="48" t="s">
        <v>64</v>
      </c>
      <c r="F6" s="51" t="s">
        <v>114</v>
      </c>
      <c r="G6" s="50" t="s">
        <v>65</v>
      </c>
      <c r="H6" s="49" t="s">
        <v>66</v>
      </c>
      <c r="I6" s="49" t="s">
        <v>67</v>
      </c>
      <c r="J6" s="49" t="s">
        <v>43</v>
      </c>
      <c r="K6" s="51" t="s">
        <v>88</v>
      </c>
      <c r="L6" s="51" t="s">
        <v>42</v>
      </c>
      <c r="M6" s="52">
        <v>44986</v>
      </c>
      <c r="N6" s="52">
        <v>45019</v>
      </c>
      <c r="O6" s="52">
        <v>45352</v>
      </c>
      <c r="P6" s="51" t="s">
        <v>68</v>
      </c>
      <c r="Q6" s="53">
        <f>R6/0.75</f>
        <v>3333333333.3333335</v>
      </c>
      <c r="R6" s="57">
        <v>2500000000</v>
      </c>
      <c r="S6" s="53">
        <f t="shared" ref="S6:S11" si="0">Q6-R6</f>
        <v>833333333.33333349</v>
      </c>
      <c r="T6" s="84" t="s">
        <v>39</v>
      </c>
      <c r="U6" s="91" t="s">
        <v>127</v>
      </c>
      <c r="V6" s="92">
        <v>4</v>
      </c>
      <c r="W6" s="92" t="s">
        <v>128</v>
      </c>
      <c r="X6" s="91" t="s">
        <v>129</v>
      </c>
      <c r="Y6" s="91">
        <v>2022</v>
      </c>
      <c r="Z6" s="93" t="s">
        <v>130</v>
      </c>
    </row>
    <row r="7" spans="2:26" s="12" customFormat="1" ht="148.5" customHeight="1" x14ac:dyDescent="0.25">
      <c r="B7" s="368"/>
      <c r="C7" s="365"/>
      <c r="D7" s="370"/>
      <c r="E7" s="39" t="s">
        <v>69</v>
      </c>
      <c r="F7" s="40" t="s">
        <v>115</v>
      </c>
      <c r="G7" s="41" t="s">
        <v>65</v>
      </c>
      <c r="H7" s="42" t="s">
        <v>70</v>
      </c>
      <c r="I7" s="42" t="s">
        <v>67</v>
      </c>
      <c r="J7" s="42" t="s">
        <v>43</v>
      </c>
      <c r="K7" s="40" t="s">
        <v>87</v>
      </c>
      <c r="L7" s="40" t="s">
        <v>42</v>
      </c>
      <c r="M7" s="43">
        <v>44986</v>
      </c>
      <c r="N7" s="43">
        <v>45019</v>
      </c>
      <c r="O7" s="43">
        <v>45352</v>
      </c>
      <c r="P7" s="40" t="s">
        <v>68</v>
      </c>
      <c r="Q7" s="45">
        <f>R7/0.75</f>
        <v>3333333333.3333335</v>
      </c>
      <c r="R7" s="44">
        <v>2500000000</v>
      </c>
      <c r="S7" s="45">
        <f t="shared" si="0"/>
        <v>833333333.33333349</v>
      </c>
      <c r="T7" s="85" t="s">
        <v>39</v>
      </c>
      <c r="U7" s="94" t="s">
        <v>127</v>
      </c>
      <c r="V7" s="94">
        <v>4</v>
      </c>
      <c r="W7" s="92" t="s">
        <v>128</v>
      </c>
      <c r="X7" s="94" t="s">
        <v>129</v>
      </c>
      <c r="Y7" s="94">
        <v>2022</v>
      </c>
      <c r="Z7" s="95" t="s">
        <v>130</v>
      </c>
    </row>
    <row r="8" spans="2:26" s="12" customFormat="1" ht="60" x14ac:dyDescent="0.25">
      <c r="B8" s="368"/>
      <c r="C8" s="365"/>
      <c r="D8" s="370"/>
      <c r="E8" s="81" t="s">
        <v>153</v>
      </c>
      <c r="F8" s="21" t="s">
        <v>90</v>
      </c>
      <c r="G8" s="19" t="s">
        <v>91</v>
      </c>
      <c r="H8" s="27" t="s">
        <v>92</v>
      </c>
      <c r="I8" s="27" t="s">
        <v>93</v>
      </c>
      <c r="J8" s="27" t="s">
        <v>43</v>
      </c>
      <c r="K8" s="21" t="s">
        <v>46</v>
      </c>
      <c r="L8" s="21" t="s">
        <v>42</v>
      </c>
      <c r="M8" s="22">
        <v>44960</v>
      </c>
      <c r="N8" s="22">
        <v>44960</v>
      </c>
      <c r="O8" s="22">
        <v>45322</v>
      </c>
      <c r="P8" s="23">
        <v>0.8</v>
      </c>
      <c r="Q8" s="26">
        <f>R8/0.8</f>
        <v>1000000000</v>
      </c>
      <c r="R8" s="82">
        <v>800000000</v>
      </c>
      <c r="S8" s="26">
        <f t="shared" si="0"/>
        <v>200000000</v>
      </c>
      <c r="T8" s="88" t="s">
        <v>39</v>
      </c>
      <c r="U8" s="94" t="s">
        <v>137</v>
      </c>
      <c r="V8" s="94" t="s">
        <v>137</v>
      </c>
      <c r="W8" s="94" t="s">
        <v>137</v>
      </c>
      <c r="X8" s="94" t="s">
        <v>137</v>
      </c>
      <c r="Y8" s="94" t="s">
        <v>137</v>
      </c>
      <c r="Z8" s="96" t="s">
        <v>137</v>
      </c>
    </row>
    <row r="9" spans="2:26" s="12" customFormat="1" ht="150" x14ac:dyDescent="0.25">
      <c r="B9" s="368"/>
      <c r="C9" s="365"/>
      <c r="D9" s="370"/>
      <c r="E9" s="115" t="s">
        <v>175</v>
      </c>
      <c r="F9" s="116" t="s">
        <v>183</v>
      </c>
      <c r="G9" s="117" t="s">
        <v>65</v>
      </c>
      <c r="H9" s="118" t="s">
        <v>192</v>
      </c>
      <c r="I9" s="118" t="s">
        <v>191</v>
      </c>
      <c r="J9" s="119" t="s">
        <v>43</v>
      </c>
      <c r="K9" s="116" t="s">
        <v>178</v>
      </c>
      <c r="L9" s="116" t="s">
        <v>42</v>
      </c>
      <c r="M9" s="120">
        <v>45147</v>
      </c>
      <c r="N9" s="120">
        <v>45196</v>
      </c>
      <c r="O9" s="120">
        <v>45565</v>
      </c>
      <c r="P9" s="121" t="s">
        <v>186</v>
      </c>
      <c r="Q9" s="122">
        <f>R9/0.75</f>
        <v>316000000</v>
      </c>
      <c r="R9" s="123">
        <v>237000000</v>
      </c>
      <c r="S9" s="122">
        <f t="shared" si="0"/>
        <v>79000000</v>
      </c>
      <c r="T9" s="124" t="s">
        <v>39</v>
      </c>
      <c r="U9" s="125" t="s">
        <v>137</v>
      </c>
      <c r="V9" s="125" t="s">
        <v>137</v>
      </c>
      <c r="W9" s="125" t="s">
        <v>137</v>
      </c>
      <c r="X9" s="125" t="s">
        <v>137</v>
      </c>
      <c r="Y9" s="125" t="s">
        <v>137</v>
      </c>
      <c r="Z9" s="126" t="s">
        <v>137</v>
      </c>
    </row>
    <row r="10" spans="2:26" s="12" customFormat="1" ht="150.75" thickBot="1" x14ac:dyDescent="0.3">
      <c r="B10" s="368"/>
      <c r="C10" s="378"/>
      <c r="D10" s="380"/>
      <c r="E10" s="165" t="s">
        <v>176</v>
      </c>
      <c r="F10" s="136" t="s">
        <v>184</v>
      </c>
      <c r="G10" s="166" t="s">
        <v>65</v>
      </c>
      <c r="H10" s="158" t="s">
        <v>192</v>
      </c>
      <c r="I10" s="134" t="s">
        <v>191</v>
      </c>
      <c r="J10" s="134" t="s">
        <v>43</v>
      </c>
      <c r="K10" s="136" t="s">
        <v>179</v>
      </c>
      <c r="L10" s="136" t="s">
        <v>42</v>
      </c>
      <c r="M10" s="137">
        <v>45147</v>
      </c>
      <c r="N10" s="137">
        <v>45196</v>
      </c>
      <c r="O10" s="137">
        <v>45565</v>
      </c>
      <c r="P10" s="167" t="s">
        <v>186</v>
      </c>
      <c r="Q10" s="168">
        <f>R10/0.75</f>
        <v>314666666.66666669</v>
      </c>
      <c r="R10" s="169">
        <v>236000000</v>
      </c>
      <c r="S10" s="168">
        <f t="shared" si="0"/>
        <v>78666666.666666687</v>
      </c>
      <c r="T10" s="138" t="s">
        <v>39</v>
      </c>
      <c r="U10" s="162" t="s">
        <v>137</v>
      </c>
      <c r="V10" s="162" t="s">
        <v>137</v>
      </c>
      <c r="W10" s="162" t="s">
        <v>137</v>
      </c>
      <c r="X10" s="162" t="s">
        <v>137</v>
      </c>
      <c r="Y10" s="162" t="s">
        <v>137</v>
      </c>
      <c r="Z10" s="170" t="s">
        <v>137</v>
      </c>
    </row>
    <row r="11" spans="2:26" s="12" customFormat="1" ht="156.75" customHeight="1" thickBot="1" x14ac:dyDescent="0.3">
      <c r="B11" s="368"/>
      <c r="C11" s="163" t="s">
        <v>28</v>
      </c>
      <c r="D11" s="164" t="s">
        <v>29</v>
      </c>
      <c r="E11" s="171" t="s">
        <v>177</v>
      </c>
      <c r="F11" s="172" t="s">
        <v>182</v>
      </c>
      <c r="G11" s="173" t="s">
        <v>181</v>
      </c>
      <c r="H11" s="174" t="s">
        <v>185</v>
      </c>
      <c r="I11" s="174" t="s">
        <v>187</v>
      </c>
      <c r="J11" s="174" t="s">
        <v>43</v>
      </c>
      <c r="K11" s="172" t="s">
        <v>180</v>
      </c>
      <c r="L11" s="172" t="s">
        <v>42</v>
      </c>
      <c r="M11" s="175">
        <v>45147</v>
      </c>
      <c r="N11" s="175">
        <v>45196</v>
      </c>
      <c r="O11" s="175">
        <v>45565</v>
      </c>
      <c r="P11" s="176" t="s">
        <v>186</v>
      </c>
      <c r="Q11" s="177">
        <f>R11/0.75</f>
        <v>285333333.33333331</v>
      </c>
      <c r="R11" s="178">
        <v>214000000</v>
      </c>
      <c r="S11" s="177">
        <f t="shared" si="0"/>
        <v>71333333.333333313</v>
      </c>
      <c r="T11" s="179" t="s">
        <v>39</v>
      </c>
      <c r="U11" s="180" t="s">
        <v>137</v>
      </c>
      <c r="V11" s="180" t="s">
        <v>137</v>
      </c>
      <c r="W11" s="180" t="s">
        <v>137</v>
      </c>
      <c r="X11" s="180" t="s">
        <v>137</v>
      </c>
      <c r="Y11" s="180" t="s">
        <v>137</v>
      </c>
      <c r="Z11" s="181" t="s">
        <v>137</v>
      </c>
    </row>
    <row r="12" spans="2:26" ht="127.5" customHeight="1" x14ac:dyDescent="0.25">
      <c r="B12" s="368"/>
      <c r="C12" s="372" t="s">
        <v>30</v>
      </c>
      <c r="D12" s="374" t="s">
        <v>31</v>
      </c>
      <c r="E12" s="54" t="s">
        <v>71</v>
      </c>
      <c r="F12" s="63" t="s">
        <v>72</v>
      </c>
      <c r="G12" s="55" t="s">
        <v>73</v>
      </c>
      <c r="H12" s="63" t="s">
        <v>74</v>
      </c>
      <c r="I12" s="63" t="s">
        <v>75</v>
      </c>
      <c r="J12" s="63" t="s">
        <v>43</v>
      </c>
      <c r="K12" s="56" t="s">
        <v>41</v>
      </c>
      <c r="L12" s="56" t="s">
        <v>76</v>
      </c>
      <c r="M12" s="89">
        <v>45133</v>
      </c>
      <c r="N12" s="89">
        <v>45147</v>
      </c>
      <c r="O12" s="89">
        <v>45504</v>
      </c>
      <c r="P12" s="64">
        <v>0.8</v>
      </c>
      <c r="Q12" s="65">
        <f>R12/0.8</f>
        <v>187500000</v>
      </c>
      <c r="R12" s="65">
        <v>150000000</v>
      </c>
      <c r="S12" s="65">
        <f t="shared" ref="S12:S13" si="1">Q12-R12</f>
        <v>37500000</v>
      </c>
      <c r="T12" s="87" t="s">
        <v>39</v>
      </c>
      <c r="U12" s="91" t="s">
        <v>142</v>
      </c>
      <c r="V12" s="91" t="s">
        <v>137</v>
      </c>
      <c r="W12" s="113" t="s">
        <v>144</v>
      </c>
      <c r="X12" s="91" t="s">
        <v>137</v>
      </c>
      <c r="Y12" s="91" t="s">
        <v>137</v>
      </c>
      <c r="Z12" s="114" t="s">
        <v>143</v>
      </c>
    </row>
    <row r="13" spans="2:26" ht="93" customHeight="1" x14ac:dyDescent="0.25">
      <c r="B13" s="368"/>
      <c r="C13" s="366"/>
      <c r="D13" s="375"/>
      <c r="E13" s="28" t="s">
        <v>77</v>
      </c>
      <c r="F13" s="27" t="s">
        <v>78</v>
      </c>
      <c r="G13" s="19" t="s">
        <v>73</v>
      </c>
      <c r="H13" s="27" t="s">
        <v>74</v>
      </c>
      <c r="I13" s="27" t="s">
        <v>79</v>
      </c>
      <c r="J13" s="27" t="s">
        <v>43</v>
      </c>
      <c r="K13" s="21" t="s">
        <v>41</v>
      </c>
      <c r="L13" s="21" t="s">
        <v>76</v>
      </c>
      <c r="M13" s="22">
        <v>44944</v>
      </c>
      <c r="N13" s="22">
        <v>44944</v>
      </c>
      <c r="O13" s="212">
        <v>45295</v>
      </c>
      <c r="P13" s="23" t="s">
        <v>80</v>
      </c>
      <c r="Q13" s="26">
        <f>R13/1</f>
        <v>200000000</v>
      </c>
      <c r="R13" s="26">
        <v>200000000</v>
      </c>
      <c r="S13" s="26">
        <f t="shared" si="1"/>
        <v>0</v>
      </c>
      <c r="T13" s="88" t="s">
        <v>39</v>
      </c>
      <c r="U13" s="94" t="s">
        <v>131</v>
      </c>
      <c r="V13" s="97">
        <v>2</v>
      </c>
      <c r="W13" s="97" t="s">
        <v>132</v>
      </c>
      <c r="X13" s="98" t="s">
        <v>133</v>
      </c>
      <c r="Y13" s="97">
        <v>2023</v>
      </c>
      <c r="Z13" s="99" t="s">
        <v>134</v>
      </c>
    </row>
    <row r="14" spans="2:26" ht="57.2" customHeight="1" x14ac:dyDescent="0.25">
      <c r="B14" s="368"/>
      <c r="C14" s="366"/>
      <c r="D14" s="375"/>
      <c r="E14" s="39" t="s">
        <v>100</v>
      </c>
      <c r="F14" s="111" t="s">
        <v>151</v>
      </c>
      <c r="G14" s="112" t="s">
        <v>154</v>
      </c>
      <c r="H14" s="111" t="s">
        <v>149</v>
      </c>
      <c r="I14" s="42" t="s">
        <v>109</v>
      </c>
      <c r="J14" s="27" t="s">
        <v>43</v>
      </c>
      <c r="K14" s="21" t="s">
        <v>112</v>
      </c>
      <c r="L14" s="21" t="s">
        <v>76</v>
      </c>
      <c r="M14" s="43">
        <v>45105</v>
      </c>
      <c r="N14" s="43">
        <v>45119</v>
      </c>
      <c r="O14" s="43">
        <v>45408</v>
      </c>
      <c r="P14" s="23" t="s">
        <v>101</v>
      </c>
      <c r="Q14" s="26">
        <f>R14</f>
        <v>600000000</v>
      </c>
      <c r="R14" s="45">
        <v>600000000</v>
      </c>
      <c r="S14" s="45">
        <v>0</v>
      </c>
      <c r="T14" s="88" t="s">
        <v>39</v>
      </c>
      <c r="U14" s="94" t="s">
        <v>137</v>
      </c>
      <c r="V14" s="94" t="s">
        <v>137</v>
      </c>
      <c r="W14" s="94" t="s">
        <v>137</v>
      </c>
      <c r="X14" s="94" t="s">
        <v>137</v>
      </c>
      <c r="Y14" s="94" t="s">
        <v>137</v>
      </c>
      <c r="Z14" s="96" t="s">
        <v>137</v>
      </c>
    </row>
    <row r="15" spans="2:26" ht="57.2" customHeight="1" x14ac:dyDescent="0.25">
      <c r="B15" s="368"/>
      <c r="C15" s="366"/>
      <c r="D15" s="375"/>
      <c r="E15" s="39" t="s">
        <v>102</v>
      </c>
      <c r="F15" s="111" t="s">
        <v>152</v>
      </c>
      <c r="G15" s="112" t="s">
        <v>154</v>
      </c>
      <c r="H15" s="111" t="s">
        <v>150</v>
      </c>
      <c r="I15" s="42" t="s">
        <v>109</v>
      </c>
      <c r="J15" s="27" t="s">
        <v>43</v>
      </c>
      <c r="K15" s="21" t="s">
        <v>113</v>
      </c>
      <c r="L15" s="21" t="s">
        <v>76</v>
      </c>
      <c r="M15" s="43">
        <v>45105</v>
      </c>
      <c r="N15" s="43">
        <v>45119</v>
      </c>
      <c r="O15" s="43">
        <v>45408</v>
      </c>
      <c r="P15" s="23" t="s">
        <v>101</v>
      </c>
      <c r="Q15" s="26">
        <f>R15</f>
        <v>600000000</v>
      </c>
      <c r="R15" s="45">
        <v>600000000</v>
      </c>
      <c r="S15" s="45">
        <v>0</v>
      </c>
      <c r="T15" s="88" t="s">
        <v>39</v>
      </c>
      <c r="U15" s="94" t="s">
        <v>137</v>
      </c>
      <c r="V15" s="94" t="s">
        <v>137</v>
      </c>
      <c r="W15" s="94" t="s">
        <v>137</v>
      </c>
      <c r="X15" s="94" t="s">
        <v>137</v>
      </c>
      <c r="Y15" s="94" t="s">
        <v>137</v>
      </c>
      <c r="Z15" s="96" t="s">
        <v>137</v>
      </c>
    </row>
    <row r="16" spans="2:26" ht="100.5" customHeight="1" x14ac:dyDescent="0.25">
      <c r="B16" s="368"/>
      <c r="C16" s="366"/>
      <c r="D16" s="375"/>
      <c r="E16" s="100" t="s">
        <v>138</v>
      </c>
      <c r="F16" s="101" t="s">
        <v>139</v>
      </c>
      <c r="G16" s="102" t="s">
        <v>140</v>
      </c>
      <c r="H16" s="103" t="s">
        <v>141</v>
      </c>
      <c r="I16" s="103"/>
      <c r="J16" s="103" t="s">
        <v>146</v>
      </c>
      <c r="K16" s="104" t="s">
        <v>41</v>
      </c>
      <c r="L16" s="97" t="s">
        <v>42</v>
      </c>
      <c r="M16" s="105">
        <v>45140</v>
      </c>
      <c r="N16" s="106">
        <v>45154</v>
      </c>
      <c r="O16" s="106">
        <v>45504</v>
      </c>
      <c r="P16" s="107">
        <v>0.95</v>
      </c>
      <c r="Q16" s="108">
        <f>R16/0.95</f>
        <v>31578947.368421055</v>
      </c>
      <c r="R16" s="108">
        <v>30000000</v>
      </c>
      <c r="S16" s="90">
        <f t="shared" ref="S16" si="2">Q16-R16</f>
        <v>1578947.3684210554</v>
      </c>
      <c r="T16" s="90" t="s">
        <v>39</v>
      </c>
      <c r="U16" s="94" t="s">
        <v>137</v>
      </c>
      <c r="V16" s="94" t="s">
        <v>137</v>
      </c>
      <c r="W16" s="94" t="s">
        <v>137</v>
      </c>
      <c r="X16" s="94" t="s">
        <v>137</v>
      </c>
      <c r="Y16" s="94" t="s">
        <v>137</v>
      </c>
      <c r="Z16" s="96" t="s">
        <v>137</v>
      </c>
    </row>
    <row r="17" spans="2:26" ht="171" customHeight="1" x14ac:dyDescent="0.25">
      <c r="B17" s="368"/>
      <c r="C17" s="366"/>
      <c r="D17" s="375"/>
      <c r="E17" s="39" t="s">
        <v>103</v>
      </c>
      <c r="F17" s="42" t="s">
        <v>110</v>
      </c>
      <c r="G17" s="41" t="s">
        <v>48</v>
      </c>
      <c r="H17" s="103" t="s">
        <v>147</v>
      </c>
      <c r="I17" s="42" t="s">
        <v>104</v>
      </c>
      <c r="J17" s="42" t="s">
        <v>43</v>
      </c>
      <c r="K17" s="40" t="s">
        <v>41</v>
      </c>
      <c r="L17" s="40" t="s">
        <v>76</v>
      </c>
      <c r="M17" s="43">
        <v>45091</v>
      </c>
      <c r="N17" s="43">
        <v>45105</v>
      </c>
      <c r="O17" s="43">
        <v>45275</v>
      </c>
      <c r="P17" s="64" t="s">
        <v>105</v>
      </c>
      <c r="Q17" s="65">
        <f>R17/0.85</f>
        <v>294117647.05882353</v>
      </c>
      <c r="R17" s="45">
        <v>250000000</v>
      </c>
      <c r="S17" s="45">
        <f>Q17-R17</f>
        <v>44117647.058823526</v>
      </c>
      <c r="T17" s="85" t="s">
        <v>39</v>
      </c>
      <c r="U17" s="94" t="s">
        <v>137</v>
      </c>
      <c r="V17" s="94" t="s">
        <v>137</v>
      </c>
      <c r="W17" s="94" t="s">
        <v>137</v>
      </c>
      <c r="X17" s="94" t="s">
        <v>137</v>
      </c>
      <c r="Y17" s="94" t="s">
        <v>137</v>
      </c>
      <c r="Z17" s="96" t="s">
        <v>137</v>
      </c>
    </row>
    <row r="18" spans="2:26" ht="174.75" customHeight="1" x14ac:dyDescent="0.25">
      <c r="B18" s="368"/>
      <c r="C18" s="366"/>
      <c r="D18" s="375"/>
      <c r="E18" s="39" t="s">
        <v>106</v>
      </c>
      <c r="F18" s="42" t="s">
        <v>111</v>
      </c>
      <c r="G18" s="41" t="s">
        <v>48</v>
      </c>
      <c r="H18" s="103" t="s">
        <v>148</v>
      </c>
      <c r="I18" s="42" t="s">
        <v>107</v>
      </c>
      <c r="J18" s="42" t="s">
        <v>108</v>
      </c>
      <c r="K18" s="40" t="s">
        <v>41</v>
      </c>
      <c r="L18" s="40" t="s">
        <v>76</v>
      </c>
      <c r="M18" s="43">
        <v>45175</v>
      </c>
      <c r="N18" s="43">
        <v>45189</v>
      </c>
      <c r="O18" s="43">
        <v>45345</v>
      </c>
      <c r="P18" s="210" t="s">
        <v>218</v>
      </c>
      <c r="Q18" s="90">
        <v>150000000</v>
      </c>
      <c r="R18" s="26">
        <v>150000000</v>
      </c>
      <c r="S18" s="90">
        <v>0</v>
      </c>
      <c r="T18" s="85" t="s">
        <v>39</v>
      </c>
      <c r="U18" s="94" t="s">
        <v>137</v>
      </c>
      <c r="V18" s="94" t="s">
        <v>137</v>
      </c>
      <c r="W18" s="94" t="s">
        <v>137</v>
      </c>
      <c r="X18" s="94" t="s">
        <v>137</v>
      </c>
      <c r="Y18" s="94" t="s">
        <v>137</v>
      </c>
      <c r="Z18" s="96" t="s">
        <v>137</v>
      </c>
    </row>
    <row r="19" spans="2:26" ht="360" x14ac:dyDescent="0.25">
      <c r="B19" s="368"/>
      <c r="C19" s="366"/>
      <c r="D19" s="375"/>
      <c r="E19" s="133" t="s">
        <v>158</v>
      </c>
      <c r="F19" s="134" t="s">
        <v>168</v>
      </c>
      <c r="G19" s="135" t="s">
        <v>156</v>
      </c>
      <c r="H19" s="134" t="s">
        <v>155</v>
      </c>
      <c r="I19" s="134" t="s">
        <v>190</v>
      </c>
      <c r="J19" s="134" t="s">
        <v>43</v>
      </c>
      <c r="K19" s="136" t="s">
        <v>157</v>
      </c>
      <c r="L19" s="136" t="s">
        <v>76</v>
      </c>
      <c r="M19" s="137">
        <v>45140</v>
      </c>
      <c r="N19" s="137">
        <v>45196</v>
      </c>
      <c r="O19" s="137">
        <v>45565</v>
      </c>
      <c r="P19" s="121" t="s">
        <v>162</v>
      </c>
      <c r="Q19" s="127">
        <v>427000000</v>
      </c>
      <c r="R19" s="127">
        <v>427000000</v>
      </c>
      <c r="S19" s="127">
        <v>0</v>
      </c>
      <c r="T19" s="138" t="s">
        <v>39</v>
      </c>
      <c r="U19" s="139" t="s">
        <v>137</v>
      </c>
      <c r="V19" s="139" t="s">
        <v>137</v>
      </c>
      <c r="W19" s="139" t="s">
        <v>137</v>
      </c>
      <c r="X19" s="139" t="s">
        <v>137</v>
      </c>
      <c r="Y19" s="139" t="s">
        <v>137</v>
      </c>
      <c r="Z19" s="129" t="s">
        <v>137</v>
      </c>
    </row>
    <row r="20" spans="2:26" ht="165" x14ac:dyDescent="0.25">
      <c r="B20" s="368"/>
      <c r="C20" s="366"/>
      <c r="D20" s="375"/>
      <c r="E20" s="133" t="s">
        <v>159</v>
      </c>
      <c r="F20" s="134" t="s">
        <v>169</v>
      </c>
      <c r="G20" s="135" t="s">
        <v>154</v>
      </c>
      <c r="H20" s="134" t="s">
        <v>163</v>
      </c>
      <c r="I20" s="134" t="s">
        <v>189</v>
      </c>
      <c r="J20" s="134" t="s">
        <v>43</v>
      </c>
      <c r="K20" s="136" t="s">
        <v>164</v>
      </c>
      <c r="L20" s="136" t="s">
        <v>76</v>
      </c>
      <c r="M20" s="137">
        <v>45140</v>
      </c>
      <c r="N20" s="137">
        <v>45196</v>
      </c>
      <c r="O20" s="137">
        <v>45565</v>
      </c>
      <c r="P20" s="121" t="s">
        <v>165</v>
      </c>
      <c r="Q20" s="127">
        <v>33000000</v>
      </c>
      <c r="R20" s="127">
        <v>33000000</v>
      </c>
      <c r="S20" s="127">
        <v>0</v>
      </c>
      <c r="T20" s="138" t="s">
        <v>39</v>
      </c>
      <c r="U20" s="139" t="s">
        <v>137</v>
      </c>
      <c r="V20" s="139" t="s">
        <v>137</v>
      </c>
      <c r="W20" s="139" t="s">
        <v>137</v>
      </c>
      <c r="X20" s="139" t="s">
        <v>137</v>
      </c>
      <c r="Y20" s="139" t="s">
        <v>137</v>
      </c>
      <c r="Z20" s="129" t="s">
        <v>137</v>
      </c>
    </row>
    <row r="21" spans="2:26" ht="129.6" customHeight="1" thickBot="1" x14ac:dyDescent="0.35">
      <c r="B21" s="368"/>
      <c r="C21" s="373"/>
      <c r="D21" s="376"/>
      <c r="E21" s="140" t="s">
        <v>160</v>
      </c>
      <c r="F21" s="141" t="s">
        <v>170</v>
      </c>
      <c r="G21" s="142" t="s">
        <v>154</v>
      </c>
      <c r="H21" s="143" t="s">
        <v>166</v>
      </c>
      <c r="I21" s="144" t="s">
        <v>189</v>
      </c>
      <c r="J21" s="143" t="s">
        <v>43</v>
      </c>
      <c r="K21" s="145" t="s">
        <v>167</v>
      </c>
      <c r="L21" s="145" t="s">
        <v>76</v>
      </c>
      <c r="M21" s="146">
        <v>45140</v>
      </c>
      <c r="N21" s="146">
        <v>45196</v>
      </c>
      <c r="O21" s="146">
        <v>45565</v>
      </c>
      <c r="P21" s="147" t="s">
        <v>165</v>
      </c>
      <c r="Q21" s="148">
        <v>173000000</v>
      </c>
      <c r="R21" s="148">
        <v>173000000</v>
      </c>
      <c r="S21" s="149">
        <v>0</v>
      </c>
      <c r="T21" s="149" t="s">
        <v>39</v>
      </c>
      <c r="U21" s="150" t="s">
        <v>137</v>
      </c>
      <c r="V21" s="150" t="s">
        <v>137</v>
      </c>
      <c r="W21" s="150" t="s">
        <v>137</v>
      </c>
      <c r="X21" s="150" t="s">
        <v>137</v>
      </c>
      <c r="Y21" s="150" t="s">
        <v>137</v>
      </c>
      <c r="Z21" s="151" t="s">
        <v>137</v>
      </c>
    </row>
    <row r="22" spans="2:26" ht="111.2" customHeight="1" thickBot="1" x14ac:dyDescent="0.3">
      <c r="B22" s="368"/>
      <c r="C22" s="215" t="s">
        <v>35</v>
      </c>
      <c r="D22" s="83" t="s">
        <v>36</v>
      </c>
      <c r="E22" s="152" t="s">
        <v>49</v>
      </c>
      <c r="F22" s="153" t="s">
        <v>50</v>
      </c>
      <c r="G22" s="41" t="s">
        <v>51</v>
      </c>
      <c r="H22" s="42" t="s">
        <v>47</v>
      </c>
      <c r="I22" s="154" t="s">
        <v>52</v>
      </c>
      <c r="J22" s="42" t="s">
        <v>40</v>
      </c>
      <c r="K22" s="40" t="s">
        <v>41</v>
      </c>
      <c r="L22" s="40" t="s">
        <v>42</v>
      </c>
      <c r="M22" s="43">
        <v>44874</v>
      </c>
      <c r="N22" s="43">
        <v>44874</v>
      </c>
      <c r="O22" s="43">
        <v>45471</v>
      </c>
      <c r="P22" s="46">
        <v>1</v>
      </c>
      <c r="Q22" s="44">
        <f>R22/1</f>
        <v>750000000</v>
      </c>
      <c r="R22" s="44">
        <v>750000000</v>
      </c>
      <c r="S22" s="44">
        <f>Q22-R22</f>
        <v>0</v>
      </c>
      <c r="T22" s="85" t="s">
        <v>39</v>
      </c>
      <c r="U22" s="155" t="s">
        <v>137</v>
      </c>
      <c r="V22" s="155" t="s">
        <v>137</v>
      </c>
      <c r="W22" s="155" t="s">
        <v>137</v>
      </c>
      <c r="X22" s="155" t="s">
        <v>137</v>
      </c>
      <c r="Y22" s="155" t="s">
        <v>137</v>
      </c>
      <c r="Z22" s="156" t="s">
        <v>137</v>
      </c>
    </row>
    <row r="23" spans="2:26" s="191" customFormat="1" ht="309.75" customHeight="1" x14ac:dyDescent="0.25">
      <c r="B23" s="368"/>
      <c r="C23" s="381" t="s">
        <v>32</v>
      </c>
      <c r="D23" s="384" t="s">
        <v>53</v>
      </c>
      <c r="E23" s="182" t="s">
        <v>205</v>
      </c>
      <c r="F23" s="183" t="s">
        <v>209</v>
      </c>
      <c r="G23" s="209" t="s">
        <v>204</v>
      </c>
      <c r="H23" s="184" t="s">
        <v>193</v>
      </c>
      <c r="I23" s="184" t="s">
        <v>194</v>
      </c>
      <c r="J23" s="184" t="s">
        <v>213</v>
      </c>
      <c r="K23" s="185" t="s">
        <v>41</v>
      </c>
      <c r="L23" s="185" t="s">
        <v>42</v>
      </c>
      <c r="M23" s="211">
        <v>45308</v>
      </c>
      <c r="N23" s="211">
        <v>45322</v>
      </c>
      <c r="O23" s="211">
        <v>45534</v>
      </c>
      <c r="P23" s="185" t="s">
        <v>195</v>
      </c>
      <c r="Q23" s="186">
        <f>R23/0.85</f>
        <v>588235294.11764705</v>
      </c>
      <c r="R23" s="186">
        <v>500000000</v>
      </c>
      <c r="S23" s="187">
        <f t="shared" ref="S23" si="3">Q23-R23</f>
        <v>88235294.117647052</v>
      </c>
      <c r="T23" s="188" t="s">
        <v>39</v>
      </c>
      <c r="U23" s="185" t="s">
        <v>145</v>
      </c>
      <c r="V23" s="208">
        <v>1.5</v>
      </c>
      <c r="W23" s="185" t="s">
        <v>136</v>
      </c>
      <c r="X23" s="189" t="s">
        <v>137</v>
      </c>
      <c r="Y23" s="189" t="s">
        <v>137</v>
      </c>
      <c r="Z23" s="190" t="s">
        <v>135</v>
      </c>
    </row>
    <row r="24" spans="2:26" ht="228" customHeight="1" x14ac:dyDescent="0.25">
      <c r="B24" s="368"/>
      <c r="C24" s="382"/>
      <c r="D24" s="385"/>
      <c r="E24" s="157" t="s">
        <v>161</v>
      </c>
      <c r="F24" s="158" t="s">
        <v>172</v>
      </c>
      <c r="G24" s="117" t="s">
        <v>171</v>
      </c>
      <c r="H24" s="118" t="s">
        <v>173</v>
      </c>
      <c r="I24" s="118" t="s">
        <v>188</v>
      </c>
      <c r="J24" s="118" t="s">
        <v>43</v>
      </c>
      <c r="K24" s="159" t="s">
        <v>174</v>
      </c>
      <c r="L24" s="159" t="s">
        <v>42</v>
      </c>
      <c r="M24" s="160">
        <v>45147</v>
      </c>
      <c r="N24" s="120">
        <v>45196</v>
      </c>
      <c r="O24" s="160">
        <v>45565</v>
      </c>
      <c r="P24" s="121">
        <v>0.85</v>
      </c>
      <c r="Q24" s="123">
        <f>R24/0.85</f>
        <v>743529411.7647059</v>
      </c>
      <c r="R24" s="123">
        <v>632000000</v>
      </c>
      <c r="S24" s="161">
        <f>Q24-R24</f>
        <v>111529411.7647059</v>
      </c>
      <c r="T24" s="124" t="s">
        <v>39</v>
      </c>
      <c r="U24" s="125" t="s">
        <v>137</v>
      </c>
      <c r="V24" s="139" t="s">
        <v>137</v>
      </c>
      <c r="W24" s="125" t="s">
        <v>137</v>
      </c>
      <c r="X24" s="125" t="s">
        <v>137</v>
      </c>
      <c r="Y24" s="125" t="s">
        <v>137</v>
      </c>
      <c r="Z24" s="126" t="s">
        <v>137</v>
      </c>
    </row>
    <row r="25" spans="2:26" s="191" customFormat="1" ht="285" x14ac:dyDescent="0.25">
      <c r="B25" s="368"/>
      <c r="C25" s="382"/>
      <c r="D25" s="385"/>
      <c r="E25" s="192" t="s">
        <v>206</v>
      </c>
      <c r="F25" s="193" t="s">
        <v>210</v>
      </c>
      <c r="G25" s="194" t="s">
        <v>196</v>
      </c>
      <c r="H25" s="195" t="s">
        <v>217</v>
      </c>
      <c r="I25" s="195" t="s">
        <v>216</v>
      </c>
      <c r="J25" s="195" t="s">
        <v>43</v>
      </c>
      <c r="K25" s="196" t="s">
        <v>41</v>
      </c>
      <c r="L25" s="196" t="s">
        <v>44</v>
      </c>
      <c r="M25" s="197">
        <v>45252</v>
      </c>
      <c r="N25" s="197">
        <v>45266</v>
      </c>
      <c r="O25" s="197">
        <v>45351</v>
      </c>
      <c r="P25" s="196" t="s">
        <v>197</v>
      </c>
      <c r="Q25" s="198">
        <f t="shared" ref="Q25:Q27" si="4">R25/0.85</f>
        <v>294117647.05882353</v>
      </c>
      <c r="R25" s="198">
        <v>250000000</v>
      </c>
      <c r="S25" s="127">
        <f t="shared" ref="S25:S27" si="5">Q25-R25</f>
        <v>44117647.058823526</v>
      </c>
      <c r="T25" s="128" t="s">
        <v>39</v>
      </c>
      <c r="U25" s="196" t="s">
        <v>145</v>
      </c>
      <c r="V25" s="91">
        <v>1.5</v>
      </c>
      <c r="W25" s="196" t="s">
        <v>136</v>
      </c>
      <c r="X25" s="139" t="s">
        <v>137</v>
      </c>
      <c r="Y25" s="139" t="s">
        <v>137</v>
      </c>
      <c r="Z25" s="199" t="s">
        <v>135</v>
      </c>
    </row>
    <row r="26" spans="2:26" s="191" customFormat="1" ht="285" x14ac:dyDescent="0.25">
      <c r="B26" s="368"/>
      <c r="C26" s="382"/>
      <c r="D26" s="385"/>
      <c r="E26" s="214" t="s">
        <v>207</v>
      </c>
      <c r="F26" s="193" t="s">
        <v>211</v>
      </c>
      <c r="G26" s="194" t="s">
        <v>198</v>
      </c>
      <c r="H26" s="195" t="s">
        <v>214</v>
      </c>
      <c r="I26" s="195" t="s">
        <v>199</v>
      </c>
      <c r="J26" s="195" t="s">
        <v>43</v>
      </c>
      <c r="K26" s="196" t="s">
        <v>41</v>
      </c>
      <c r="L26" s="196" t="s">
        <v>44</v>
      </c>
      <c r="M26" s="197">
        <v>45308</v>
      </c>
      <c r="N26" s="197">
        <v>45322</v>
      </c>
      <c r="O26" s="197">
        <v>45408</v>
      </c>
      <c r="P26" s="196" t="s">
        <v>200</v>
      </c>
      <c r="Q26" s="198">
        <v>714285714.28571439</v>
      </c>
      <c r="R26" s="198">
        <v>500000000</v>
      </c>
      <c r="S26" s="127">
        <v>214285714.28571439</v>
      </c>
      <c r="T26" s="128" t="s">
        <v>39</v>
      </c>
      <c r="U26" s="196" t="s">
        <v>145</v>
      </c>
      <c r="V26" s="94">
        <v>1.5</v>
      </c>
      <c r="W26" s="196" t="s">
        <v>136</v>
      </c>
      <c r="X26" s="139" t="s">
        <v>137</v>
      </c>
      <c r="Y26" s="139" t="s">
        <v>137</v>
      </c>
      <c r="Z26" s="199" t="s">
        <v>135</v>
      </c>
    </row>
    <row r="27" spans="2:26" s="191" customFormat="1" ht="285.75" thickBot="1" x14ac:dyDescent="0.3">
      <c r="B27" s="368"/>
      <c r="C27" s="383"/>
      <c r="D27" s="386"/>
      <c r="E27" s="200" t="s">
        <v>208</v>
      </c>
      <c r="F27" s="201" t="s">
        <v>212</v>
      </c>
      <c r="G27" s="202" t="s">
        <v>201</v>
      </c>
      <c r="H27" s="203" t="s">
        <v>215</v>
      </c>
      <c r="I27" s="203" t="s">
        <v>202</v>
      </c>
      <c r="J27" s="203" t="s">
        <v>43</v>
      </c>
      <c r="K27" s="204" t="s">
        <v>41</v>
      </c>
      <c r="L27" s="204" t="s">
        <v>42</v>
      </c>
      <c r="M27" s="205">
        <v>45231</v>
      </c>
      <c r="N27" s="205">
        <v>45245</v>
      </c>
      <c r="O27" s="205">
        <v>45471</v>
      </c>
      <c r="P27" s="204" t="s">
        <v>203</v>
      </c>
      <c r="Q27" s="206">
        <f t="shared" si="4"/>
        <v>235294117.64705884</v>
      </c>
      <c r="R27" s="206">
        <v>200000000</v>
      </c>
      <c r="S27" s="130">
        <f t="shared" si="5"/>
        <v>35294117.647058845</v>
      </c>
      <c r="T27" s="131" t="s">
        <v>39</v>
      </c>
      <c r="U27" s="204" t="s">
        <v>145</v>
      </c>
      <c r="V27" s="213">
        <v>1.5</v>
      </c>
      <c r="W27" s="204" t="s">
        <v>136</v>
      </c>
      <c r="X27" s="132" t="s">
        <v>137</v>
      </c>
      <c r="Y27" s="132" t="s">
        <v>137</v>
      </c>
      <c r="Z27" s="207" t="s">
        <v>135</v>
      </c>
    </row>
    <row r="28" spans="2:26" ht="105" x14ac:dyDescent="0.25">
      <c r="B28" s="368"/>
      <c r="C28" s="365" t="s">
        <v>33</v>
      </c>
      <c r="D28" s="370" t="s">
        <v>34</v>
      </c>
      <c r="E28" s="39" t="s">
        <v>94</v>
      </c>
      <c r="F28" s="41" t="s">
        <v>95</v>
      </c>
      <c r="G28" s="41" t="s">
        <v>54</v>
      </c>
      <c r="H28" s="42" t="s">
        <v>60</v>
      </c>
      <c r="I28" s="42" t="s">
        <v>96</v>
      </c>
      <c r="J28" s="42" t="s">
        <v>97</v>
      </c>
      <c r="K28" s="40" t="s">
        <v>41</v>
      </c>
      <c r="L28" s="40" t="s">
        <v>42</v>
      </c>
      <c r="M28" s="43">
        <v>44979</v>
      </c>
      <c r="N28" s="43">
        <v>44979</v>
      </c>
      <c r="O28" s="106">
        <v>45535</v>
      </c>
      <c r="P28" s="46">
        <v>1</v>
      </c>
      <c r="Q28" s="45">
        <f>R28/1</f>
        <v>40000000</v>
      </c>
      <c r="R28" s="45">
        <v>40000000</v>
      </c>
      <c r="S28" s="45">
        <f>Q28-R28</f>
        <v>0</v>
      </c>
      <c r="T28" s="85" t="s">
        <v>39</v>
      </c>
      <c r="U28" s="94" t="s">
        <v>137</v>
      </c>
      <c r="V28" s="94" t="s">
        <v>137</v>
      </c>
      <c r="W28" s="94" t="s">
        <v>137</v>
      </c>
      <c r="X28" s="94" t="s">
        <v>137</v>
      </c>
      <c r="Y28" s="94" t="s">
        <v>137</v>
      </c>
      <c r="Z28" s="96" t="s">
        <v>137</v>
      </c>
    </row>
    <row r="29" spans="2:26" ht="60" x14ac:dyDescent="0.25">
      <c r="B29" s="369"/>
      <c r="C29" s="366"/>
      <c r="D29" s="371"/>
      <c r="E29" s="30" t="s">
        <v>56</v>
      </c>
      <c r="F29" s="37" t="s">
        <v>57</v>
      </c>
      <c r="G29" s="32" t="s">
        <v>45</v>
      </c>
      <c r="H29" s="31" t="s">
        <v>55</v>
      </c>
      <c r="I29" s="31" t="s">
        <v>58</v>
      </c>
      <c r="J29" s="31" t="s">
        <v>43</v>
      </c>
      <c r="K29" s="33" t="s">
        <v>41</v>
      </c>
      <c r="L29" s="33" t="s">
        <v>42</v>
      </c>
      <c r="M29" s="34">
        <v>44811</v>
      </c>
      <c r="N29" s="34">
        <v>44811</v>
      </c>
      <c r="O29" s="34">
        <v>45614</v>
      </c>
      <c r="P29" s="33" t="s">
        <v>59</v>
      </c>
      <c r="Q29" s="38">
        <f t="shared" ref="Q29" si="6">R29/0.85</f>
        <v>352941176.47058827</v>
      </c>
      <c r="R29" s="35">
        <v>300000000</v>
      </c>
      <c r="S29" s="36">
        <f t="shared" ref="S29" si="7">Q29-R29</f>
        <v>52941176.470588267</v>
      </c>
      <c r="T29" s="86" t="s">
        <v>39</v>
      </c>
      <c r="U29" s="109" t="s">
        <v>137</v>
      </c>
      <c r="V29" s="109" t="s">
        <v>137</v>
      </c>
      <c r="W29" s="109" t="s">
        <v>137</v>
      </c>
      <c r="X29" s="109" t="s">
        <v>137</v>
      </c>
      <c r="Y29" s="109" t="s">
        <v>137</v>
      </c>
      <c r="Z29" s="110" t="s">
        <v>137</v>
      </c>
    </row>
    <row r="30" spans="2:26" ht="14.25" customHeight="1" x14ac:dyDescent="0.25">
      <c r="B30" s="60"/>
      <c r="C30" s="61"/>
      <c r="D30" s="62"/>
      <c r="E30" s="62"/>
      <c r="F30" s="62"/>
      <c r="G30" s="62"/>
      <c r="H30" s="62"/>
      <c r="I30" s="62"/>
      <c r="J30" s="62"/>
      <c r="K30" s="62"/>
      <c r="L30" s="62"/>
      <c r="M30" s="62"/>
      <c r="N30" s="62"/>
      <c r="O30" s="62"/>
      <c r="P30" s="62"/>
      <c r="Q30" s="62"/>
      <c r="R30" s="62"/>
      <c r="S30" s="62"/>
      <c r="T30" s="62"/>
    </row>
    <row r="31" spans="2:26" ht="18.75" x14ac:dyDescent="0.3">
      <c r="B31" s="59" t="s">
        <v>86</v>
      </c>
      <c r="R31" s="29"/>
    </row>
    <row r="32" spans="2:26" ht="149.25" customHeight="1" x14ac:dyDescent="0.25">
      <c r="B32" s="364" t="s">
        <v>85</v>
      </c>
      <c r="C32" s="364"/>
      <c r="D32" s="364"/>
      <c r="E32" s="364"/>
      <c r="F32" s="364"/>
      <c r="G32" s="1"/>
      <c r="H32" s="1"/>
      <c r="I32" s="1"/>
      <c r="J32" s="1"/>
      <c r="K32" s="1"/>
      <c r="L32" s="1"/>
      <c r="M32" s="1"/>
      <c r="N32" s="1"/>
      <c r="O32" s="1"/>
      <c r="P32" s="1"/>
      <c r="Q32" s="1"/>
      <c r="R32" s="1"/>
      <c r="S32" s="1"/>
      <c r="T32" s="1"/>
    </row>
    <row r="34" spans="2:3" ht="15" customHeight="1" x14ac:dyDescent="0.25">
      <c r="B34" s="58"/>
      <c r="C34" s="59" t="s">
        <v>84</v>
      </c>
    </row>
  </sheetData>
  <autoFilter ref="B4:Z29" xr:uid="{00000000-0009-0000-0000-000000000000}">
    <filterColumn colId="1" showButton="0"/>
    <filterColumn colId="5" showButton="0"/>
    <filterColumn colId="15" showButton="0"/>
    <filterColumn colId="16" showButton="0"/>
  </autoFilter>
  <sortState xmlns:xlrd2="http://schemas.microsoft.com/office/spreadsheetml/2017/richdata2" ref="B6:T21">
    <sortCondition ref="D6:D21"/>
  </sortState>
  <mergeCells count="36">
    <mergeCell ref="U3:Z3"/>
    <mergeCell ref="B2:Z2"/>
    <mergeCell ref="U4:U5"/>
    <mergeCell ref="V4:V5"/>
    <mergeCell ref="W4:W5"/>
    <mergeCell ref="X4:X5"/>
    <mergeCell ref="Y4:Y5"/>
    <mergeCell ref="Z4:Z5"/>
    <mergeCell ref="N4:N5"/>
    <mergeCell ref="M4:M5"/>
    <mergeCell ref="F4:F5"/>
    <mergeCell ref="Q4:S4"/>
    <mergeCell ref="P4:P5"/>
    <mergeCell ref="B3:E3"/>
    <mergeCell ref="G3:K3"/>
    <mergeCell ref="L3:T3"/>
    <mergeCell ref="B32:F32"/>
    <mergeCell ref="C28:C29"/>
    <mergeCell ref="B6:B29"/>
    <mergeCell ref="D28:D29"/>
    <mergeCell ref="C12:C21"/>
    <mergeCell ref="D12:D21"/>
    <mergeCell ref="C6:C10"/>
    <mergeCell ref="D6:D10"/>
    <mergeCell ref="C23:C27"/>
    <mergeCell ref="D23:D27"/>
    <mergeCell ref="T4:T5"/>
    <mergeCell ref="O4:O5"/>
    <mergeCell ref="B4:B5"/>
    <mergeCell ref="C4:D4"/>
    <mergeCell ref="E4:E5"/>
    <mergeCell ref="G4:H4"/>
    <mergeCell ref="I4:I5"/>
    <mergeCell ref="J4:J5"/>
    <mergeCell ref="K4:K5"/>
    <mergeCell ref="L4:L5"/>
  </mergeCells>
  <dataValidations count="1">
    <dataValidation type="whole" operator="greaterThanOrEqual" allowBlank="1" showInputMessage="1" showErrorMessage="1" sqref="R16 R6:R11 Q22 R29 R21:R27 Q30" xr:uid="{00000000-0002-0000-0000-000000000000}">
      <formula1>0</formula1>
    </dataValidation>
  </dataValidations>
  <pageMargins left="0.23622047244094491" right="0.23622047244094491" top="0.74803149606299213" bottom="0.74803149606299213" header="0.31496062992125984" footer="0.31496062992125984"/>
  <pageSetup paperSize="8" scale="40" fitToHeight="0" orientation="landscape" r:id="rId1"/>
  <ignoredErrors>
    <ignoredError sqref="E29" numberStoredAsText="1"/>
    <ignoredError sqref="G29"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F40"/>
  <sheetViews>
    <sheetView zoomScale="115" zoomScaleNormal="115" workbookViewId="0">
      <pane xSplit="1" ySplit="3" topLeftCell="B10" activePane="bottomRight" state="frozen"/>
      <selection pane="topRight" activeCell="B1" sqref="B1"/>
      <selection pane="bottomLeft" activeCell="A4" sqref="A4"/>
      <selection pane="bottomRight" activeCell="E21" sqref="E21"/>
    </sheetView>
  </sheetViews>
  <sheetFormatPr defaultColWidth="0" defaultRowHeight="15" x14ac:dyDescent="0.25"/>
  <cols>
    <col min="1" max="1" width="2.5703125" style="14" customWidth="1"/>
    <col min="2" max="2" width="17.140625" style="14" customWidth="1"/>
    <col min="3" max="3" width="15.140625" style="14" bestFit="1" customWidth="1"/>
    <col min="4" max="4" width="10.140625" style="14" customWidth="1"/>
    <col min="5" max="5" width="168.7109375" style="14" customWidth="1"/>
    <col min="6" max="6" width="2.5703125" style="14" customWidth="1"/>
    <col min="7" max="16384" width="8.7109375" style="14" hidden="1"/>
  </cols>
  <sheetData>
    <row r="1" spans="1:6" ht="15.75" thickBot="1" x14ac:dyDescent="0.3"/>
    <row r="2" spans="1:6" s="15" customFormat="1" ht="34.5" customHeight="1" thickBot="1" x14ac:dyDescent="0.3">
      <c r="A2" s="14"/>
      <c r="B2" s="413" t="s">
        <v>62</v>
      </c>
      <c r="C2" s="414"/>
      <c r="D2" s="414"/>
      <c r="E2" s="415"/>
      <c r="F2" s="14"/>
    </row>
    <row r="3" spans="1:6" s="15" customFormat="1" ht="15.75" thickBot="1" x14ac:dyDescent="0.3">
      <c r="A3" s="14"/>
      <c r="B3" s="16" t="s">
        <v>61</v>
      </c>
      <c r="C3" s="17" t="s">
        <v>82</v>
      </c>
      <c r="D3" s="17" t="s">
        <v>83</v>
      </c>
      <c r="E3" s="17" t="s">
        <v>38</v>
      </c>
      <c r="F3" s="14"/>
    </row>
    <row r="4" spans="1:6" ht="15.75" thickBot="1" x14ac:dyDescent="0.3">
      <c r="B4" s="410" t="s">
        <v>63</v>
      </c>
      <c r="C4" s="411"/>
      <c r="D4" s="411"/>
      <c r="E4" s="412"/>
    </row>
    <row r="5" spans="1:6" ht="45.75" thickBot="1" x14ac:dyDescent="0.3">
      <c r="B5" s="67">
        <v>44938</v>
      </c>
      <c r="C5" s="47" t="s">
        <v>81</v>
      </c>
      <c r="D5" s="68" t="s">
        <v>33</v>
      </c>
      <c r="E5" s="72" t="s">
        <v>89</v>
      </c>
    </row>
    <row r="6" spans="1:6" ht="45" x14ac:dyDescent="0.25">
      <c r="B6" s="408">
        <v>44957</v>
      </c>
      <c r="C6" s="69">
        <v>40</v>
      </c>
      <c r="D6" s="66" t="s">
        <v>26</v>
      </c>
      <c r="E6" s="73" t="s">
        <v>99</v>
      </c>
    </row>
    <row r="7" spans="1:6" ht="45.75" thickBot="1" x14ac:dyDescent="0.3">
      <c r="B7" s="409"/>
      <c r="C7" s="70">
        <v>41</v>
      </c>
      <c r="D7" s="71" t="s">
        <v>33</v>
      </c>
      <c r="E7" s="74" t="s">
        <v>98</v>
      </c>
    </row>
    <row r="8" spans="1:6" ht="30.75" thickBot="1" x14ac:dyDescent="0.3">
      <c r="B8" s="76">
        <v>44973</v>
      </c>
      <c r="C8" s="77">
        <v>13</v>
      </c>
      <c r="D8" s="78" t="s">
        <v>33</v>
      </c>
      <c r="E8" s="72" t="s">
        <v>118</v>
      </c>
    </row>
    <row r="9" spans="1:6" ht="45.75" thickBot="1" x14ac:dyDescent="0.3">
      <c r="B9" s="67">
        <v>44981</v>
      </c>
      <c r="C9" s="79">
        <v>27</v>
      </c>
      <c r="D9" s="68" t="s">
        <v>33</v>
      </c>
      <c r="E9" s="80" t="s">
        <v>116</v>
      </c>
    </row>
    <row r="10" spans="1:6" s="75" customFormat="1" ht="137.25" customHeight="1" thickBot="1" x14ac:dyDescent="0.3">
      <c r="B10" s="471">
        <v>44994</v>
      </c>
      <c r="C10" s="472">
        <v>45</v>
      </c>
      <c r="D10" s="473" t="s">
        <v>28</v>
      </c>
      <c r="E10" s="474" t="s">
        <v>117</v>
      </c>
    </row>
    <row r="11" spans="1:6" ht="15.75" thickBot="1" x14ac:dyDescent="0.3">
      <c r="B11" s="471">
        <v>45000</v>
      </c>
      <c r="C11" s="472">
        <v>24</v>
      </c>
      <c r="D11" s="473" t="s">
        <v>32</v>
      </c>
      <c r="E11" s="474" t="s">
        <v>119</v>
      </c>
    </row>
    <row r="12" spans="1:6" ht="15.75" thickBot="1" x14ac:dyDescent="0.3">
      <c r="B12" s="475">
        <v>45182</v>
      </c>
      <c r="C12" s="476">
        <v>43</v>
      </c>
      <c r="D12" s="477" t="s">
        <v>35</v>
      </c>
      <c r="E12" s="478" t="s">
        <v>219</v>
      </c>
    </row>
    <row r="13" spans="1:6" x14ac:dyDescent="0.25">
      <c r="B13" s="18"/>
      <c r="C13" s="18"/>
      <c r="D13" s="18"/>
    </row>
    <row r="14" spans="1:6" x14ac:dyDescent="0.25">
      <c r="B14" s="18"/>
      <c r="C14" s="18"/>
      <c r="D14" s="18"/>
    </row>
    <row r="15" spans="1:6" x14ac:dyDescent="0.25">
      <c r="B15" s="18"/>
      <c r="C15" s="18"/>
      <c r="D15" s="18"/>
    </row>
    <row r="16" spans="1:6" x14ac:dyDescent="0.25">
      <c r="B16" s="18"/>
      <c r="C16" s="18"/>
      <c r="D16" s="18"/>
    </row>
    <row r="17" spans="2:4" x14ac:dyDescent="0.25">
      <c r="B17" s="18"/>
      <c r="C17" s="18"/>
      <c r="D17" s="18"/>
    </row>
    <row r="18" spans="2:4" x14ac:dyDescent="0.25">
      <c r="B18" s="18"/>
      <c r="C18" s="18"/>
      <c r="D18" s="18"/>
    </row>
    <row r="19" spans="2:4" x14ac:dyDescent="0.25">
      <c r="B19" s="18"/>
      <c r="C19" s="18"/>
      <c r="D19" s="18"/>
    </row>
    <row r="20" spans="2:4" x14ac:dyDescent="0.25">
      <c r="B20" s="18"/>
      <c r="C20" s="18"/>
    </row>
    <row r="33" s="14" customFormat="1" x14ac:dyDescent="0.25"/>
    <row r="34" s="14" customFormat="1" x14ac:dyDescent="0.25"/>
    <row r="35" s="14" customFormat="1" x14ac:dyDescent="0.25"/>
    <row r="36" s="14" customFormat="1" x14ac:dyDescent="0.25"/>
    <row r="37" s="14" customFormat="1" x14ac:dyDescent="0.25"/>
    <row r="38" s="14" customFormat="1" x14ac:dyDescent="0.25"/>
    <row r="39" s="14" customFormat="1" x14ac:dyDescent="0.25"/>
    <row r="40" s="14" customFormat="1" x14ac:dyDescent="0.25"/>
  </sheetData>
  <autoFilter ref="B3:E3" xr:uid="{00000000-0009-0000-0000-000001000000}"/>
  <mergeCells count="3">
    <mergeCell ref="B6:B7"/>
    <mergeCell ref="B4:E4"/>
    <mergeCell ref="B2:E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3DCC0-A804-4155-B64A-F31F05E952C0}">
  <sheetPr codeName="List3"/>
  <dimension ref="A1:Y221"/>
  <sheetViews>
    <sheetView tabSelected="1" topLeftCell="A8" workbookViewId="0">
      <selection activeCell="A2" sqref="A2:Y2"/>
    </sheetView>
  </sheetViews>
  <sheetFormatPr defaultRowHeight="15" x14ac:dyDescent="0.25"/>
  <cols>
    <col min="1" max="1" width="10" bestFit="1" customWidth="1"/>
    <col min="2" max="2" width="6.42578125" bestFit="1" customWidth="1"/>
    <col min="3" max="3" width="21.85546875" bestFit="1" customWidth="1"/>
    <col min="4" max="4" width="8.85546875" bestFit="1" customWidth="1"/>
    <col min="5" max="5" width="10" bestFit="1" customWidth="1"/>
    <col min="7" max="7" width="17" bestFit="1" customWidth="1"/>
    <col min="8" max="8" width="18.7109375" bestFit="1" customWidth="1"/>
    <col min="9" max="9" width="16.85546875" bestFit="1" customWidth="1"/>
    <col min="10" max="10" width="12.28515625" bestFit="1" customWidth="1"/>
    <col min="11" max="11" width="9" bestFit="1" customWidth="1"/>
    <col min="12" max="12" width="25.5703125" bestFit="1" customWidth="1"/>
    <col min="13" max="13" width="34" bestFit="1" customWidth="1"/>
    <col min="14" max="14" width="34.42578125" bestFit="1" customWidth="1"/>
    <col min="15" max="15" width="20.42578125" bestFit="1" customWidth="1"/>
    <col min="16" max="17" width="9.5703125" bestFit="1" customWidth="1"/>
    <col min="18" max="18" width="10.7109375" bestFit="1" customWidth="1"/>
    <col min="19" max="19" width="13.140625" bestFit="1" customWidth="1"/>
    <col min="20" max="20" width="8.140625" bestFit="1" customWidth="1"/>
    <col min="21" max="21" width="7" bestFit="1" customWidth="1"/>
    <col min="22" max="22" width="19.140625" bestFit="1" customWidth="1"/>
    <col min="23" max="23" width="29" bestFit="1" customWidth="1"/>
    <col min="24" max="24" width="18.85546875" bestFit="1" customWidth="1"/>
    <col min="25" max="25" width="19.5703125" bestFit="1" customWidth="1"/>
  </cols>
  <sheetData>
    <row r="1" spans="1:25" ht="15.75" thickBot="1" x14ac:dyDescent="0.3">
      <c r="A1" s="1"/>
      <c r="B1" s="2"/>
      <c r="C1" s="1"/>
      <c r="D1" s="4"/>
      <c r="E1" s="4"/>
      <c r="F1" s="4"/>
      <c r="G1" s="5"/>
      <c r="H1" s="3"/>
      <c r="I1" s="3"/>
      <c r="J1" s="6"/>
      <c r="K1" s="6"/>
      <c r="L1" s="216"/>
      <c r="M1" s="217"/>
      <c r="N1" s="6"/>
      <c r="O1" s="6"/>
      <c r="P1" s="8"/>
      <c r="Q1" s="8"/>
      <c r="R1" s="6"/>
      <c r="S1" s="6"/>
      <c r="T1" s="1"/>
      <c r="U1" s="1"/>
      <c r="V1" s="1"/>
      <c r="W1" s="1"/>
      <c r="X1" s="1"/>
      <c r="Y1" s="1"/>
    </row>
    <row r="2" spans="1:25" ht="46.5" customHeight="1" thickBot="1" x14ac:dyDescent="0.3">
      <c r="A2" s="426" t="s">
        <v>294</v>
      </c>
      <c r="B2" s="427"/>
      <c r="C2" s="427"/>
      <c r="D2" s="427"/>
      <c r="E2" s="427"/>
      <c r="F2" s="427"/>
      <c r="G2" s="427"/>
      <c r="H2" s="427"/>
      <c r="I2" s="427"/>
      <c r="J2" s="427"/>
      <c r="K2" s="427"/>
      <c r="L2" s="427"/>
      <c r="M2" s="427"/>
      <c r="N2" s="427"/>
      <c r="O2" s="427"/>
      <c r="P2" s="427"/>
      <c r="Q2" s="427"/>
      <c r="R2" s="427"/>
      <c r="S2" s="427"/>
      <c r="T2" s="428"/>
      <c r="U2" s="428"/>
      <c r="V2" s="428"/>
      <c r="W2" s="428"/>
      <c r="X2" s="428"/>
      <c r="Y2" s="429"/>
    </row>
    <row r="3" spans="1:25" x14ac:dyDescent="0.25">
      <c r="A3" s="430" t="s">
        <v>0</v>
      </c>
      <c r="B3" s="431"/>
      <c r="C3" s="431"/>
      <c r="D3" s="432"/>
      <c r="E3" s="227"/>
      <c r="F3" s="433" t="s">
        <v>1</v>
      </c>
      <c r="G3" s="434"/>
      <c r="H3" s="434"/>
      <c r="I3" s="434"/>
      <c r="J3" s="435"/>
      <c r="K3" s="436" t="s">
        <v>2</v>
      </c>
      <c r="L3" s="437"/>
      <c r="M3" s="437"/>
      <c r="N3" s="437"/>
      <c r="O3" s="437"/>
      <c r="P3" s="437"/>
      <c r="Q3" s="437"/>
      <c r="R3" s="437"/>
      <c r="S3" s="438"/>
      <c r="T3" s="439" t="s">
        <v>120</v>
      </c>
      <c r="U3" s="440"/>
      <c r="V3" s="440"/>
      <c r="W3" s="440"/>
      <c r="X3" s="440"/>
      <c r="Y3" s="441"/>
    </row>
    <row r="4" spans="1:25" x14ac:dyDescent="0.25">
      <c r="A4" s="416" t="s">
        <v>3</v>
      </c>
      <c r="B4" s="418" t="s">
        <v>4</v>
      </c>
      <c r="C4" s="419"/>
      <c r="D4" s="420" t="s">
        <v>5</v>
      </c>
      <c r="E4" s="422" t="s">
        <v>37</v>
      </c>
      <c r="F4" s="424" t="s">
        <v>6</v>
      </c>
      <c r="G4" s="425"/>
      <c r="H4" s="457" t="s">
        <v>7</v>
      </c>
      <c r="I4" s="457" t="s">
        <v>8</v>
      </c>
      <c r="J4" s="463" t="s">
        <v>9</v>
      </c>
      <c r="K4" s="465" t="s">
        <v>10</v>
      </c>
      <c r="L4" s="467" t="s">
        <v>11</v>
      </c>
      <c r="M4" s="469" t="s">
        <v>12</v>
      </c>
      <c r="N4" s="454" t="s">
        <v>13</v>
      </c>
      <c r="O4" s="454" t="s">
        <v>14</v>
      </c>
      <c r="P4" s="454" t="s">
        <v>15</v>
      </c>
      <c r="Q4" s="454"/>
      <c r="R4" s="454"/>
      <c r="S4" s="454" t="s">
        <v>16</v>
      </c>
      <c r="T4" s="393" t="s">
        <v>121</v>
      </c>
      <c r="U4" s="393" t="s">
        <v>122</v>
      </c>
      <c r="V4" s="393" t="s">
        <v>123</v>
      </c>
      <c r="W4" s="393" t="s">
        <v>124</v>
      </c>
      <c r="X4" s="393" t="s">
        <v>125</v>
      </c>
      <c r="Y4" s="395" t="s">
        <v>126</v>
      </c>
    </row>
    <row r="5" spans="1:25" ht="48.75" thickBot="1" x14ac:dyDescent="0.3">
      <c r="A5" s="417"/>
      <c r="B5" s="228" t="s">
        <v>17</v>
      </c>
      <c r="C5" s="229" t="s">
        <v>18</v>
      </c>
      <c r="D5" s="421"/>
      <c r="E5" s="423"/>
      <c r="F5" s="230" t="s">
        <v>19</v>
      </c>
      <c r="G5" s="230" t="s">
        <v>20</v>
      </c>
      <c r="H5" s="458"/>
      <c r="I5" s="458"/>
      <c r="J5" s="464"/>
      <c r="K5" s="466"/>
      <c r="L5" s="468"/>
      <c r="M5" s="470"/>
      <c r="N5" s="455"/>
      <c r="O5" s="456" t="s">
        <v>21</v>
      </c>
      <c r="P5" s="231" t="s">
        <v>22</v>
      </c>
      <c r="Q5" s="231" t="s">
        <v>23</v>
      </c>
      <c r="R5" s="231" t="s">
        <v>24</v>
      </c>
      <c r="S5" s="456"/>
      <c r="T5" s="394"/>
      <c r="U5" s="394"/>
      <c r="V5" s="394"/>
      <c r="W5" s="394"/>
      <c r="X5" s="394"/>
      <c r="Y5" s="396"/>
    </row>
    <row r="6" spans="1:25" ht="276" x14ac:dyDescent="0.25">
      <c r="A6" s="442" t="s">
        <v>25</v>
      </c>
      <c r="B6" s="445" t="s">
        <v>26</v>
      </c>
      <c r="C6" s="447" t="s">
        <v>27</v>
      </c>
      <c r="D6" s="232" t="s">
        <v>221</v>
      </c>
      <c r="E6" s="233" t="s">
        <v>222</v>
      </c>
      <c r="F6" s="234" t="s">
        <v>223</v>
      </c>
      <c r="G6" s="235" t="s">
        <v>224</v>
      </c>
      <c r="H6" s="235" t="s">
        <v>225</v>
      </c>
      <c r="I6" s="235" t="s">
        <v>43</v>
      </c>
      <c r="J6" s="233" t="s">
        <v>226</v>
      </c>
      <c r="K6" s="233" t="s">
        <v>42</v>
      </c>
      <c r="L6" s="347">
        <v>45357</v>
      </c>
      <c r="M6" s="236">
        <v>45383</v>
      </c>
      <c r="N6" s="236">
        <v>45719</v>
      </c>
      <c r="O6" s="237">
        <v>0.5</v>
      </c>
      <c r="P6" s="238">
        <v>600000000</v>
      </c>
      <c r="Q6" s="239">
        <v>300000000</v>
      </c>
      <c r="R6" s="238">
        <f t="shared" ref="R6" si="0">P6-Q6</f>
        <v>300000000</v>
      </c>
      <c r="S6" s="240" t="s">
        <v>39</v>
      </c>
      <c r="T6" s="241" t="s">
        <v>137</v>
      </c>
      <c r="U6" s="241" t="s">
        <v>137</v>
      </c>
      <c r="V6" s="241" t="s">
        <v>137</v>
      </c>
      <c r="W6" s="241" t="s">
        <v>137</v>
      </c>
      <c r="X6" s="241" t="s">
        <v>137</v>
      </c>
      <c r="Y6" s="242" t="s">
        <v>137</v>
      </c>
    </row>
    <row r="7" spans="1:25" ht="264.75" thickBot="1" x14ac:dyDescent="0.3">
      <c r="A7" s="443"/>
      <c r="B7" s="446"/>
      <c r="C7" s="448"/>
      <c r="D7" s="243" t="s">
        <v>227</v>
      </c>
      <c r="E7" s="244" t="s">
        <v>228</v>
      </c>
      <c r="F7" s="245" t="s">
        <v>229</v>
      </c>
      <c r="G7" s="246" t="s">
        <v>224</v>
      </c>
      <c r="H7" s="246" t="s">
        <v>230</v>
      </c>
      <c r="I7" s="246" t="s">
        <v>43</v>
      </c>
      <c r="J7" s="244" t="s">
        <v>231</v>
      </c>
      <c r="K7" s="244" t="s">
        <v>42</v>
      </c>
      <c r="L7" s="247">
        <v>45357</v>
      </c>
      <c r="M7" s="247">
        <v>45383</v>
      </c>
      <c r="N7" s="247">
        <v>45719</v>
      </c>
      <c r="O7" s="248">
        <v>0.5</v>
      </c>
      <c r="P7" s="249">
        <v>600000000</v>
      </c>
      <c r="Q7" s="250">
        <v>300000000</v>
      </c>
      <c r="R7" s="249">
        <f>P7-Q7</f>
        <v>300000000</v>
      </c>
      <c r="S7" s="251" t="s">
        <v>39</v>
      </c>
      <c r="T7" s="252" t="s">
        <v>137</v>
      </c>
      <c r="U7" s="252" t="s">
        <v>137</v>
      </c>
      <c r="V7" s="252" t="s">
        <v>137</v>
      </c>
      <c r="W7" s="252" t="s">
        <v>137</v>
      </c>
      <c r="X7" s="252" t="s">
        <v>137</v>
      </c>
      <c r="Y7" s="253" t="s">
        <v>137</v>
      </c>
    </row>
    <row r="8" spans="1:25" ht="72" x14ac:dyDescent="0.25">
      <c r="A8" s="443"/>
      <c r="B8" s="445" t="s">
        <v>30</v>
      </c>
      <c r="C8" s="450" t="s">
        <v>31</v>
      </c>
      <c r="D8" s="232" t="s">
        <v>232</v>
      </c>
      <c r="E8" s="235" t="s">
        <v>233</v>
      </c>
      <c r="F8" s="234" t="s">
        <v>73</v>
      </c>
      <c r="G8" s="235" t="s">
        <v>234</v>
      </c>
      <c r="H8" s="235" t="s">
        <v>235</v>
      </c>
      <c r="I8" s="235" t="s">
        <v>236</v>
      </c>
      <c r="J8" s="233" t="s">
        <v>41</v>
      </c>
      <c r="K8" s="233" t="s">
        <v>237</v>
      </c>
      <c r="L8" s="236">
        <v>45378</v>
      </c>
      <c r="M8" s="236">
        <v>45392</v>
      </c>
      <c r="N8" s="236">
        <v>45548</v>
      </c>
      <c r="O8" s="237" t="s">
        <v>238</v>
      </c>
      <c r="P8" s="238">
        <f>Q8/0.4</f>
        <v>650000000</v>
      </c>
      <c r="Q8" s="254">
        <v>260000000</v>
      </c>
      <c r="R8" s="238">
        <f t="shared" ref="R8:R11" si="1">P8-Q8</f>
        <v>390000000</v>
      </c>
      <c r="S8" s="240" t="s">
        <v>39</v>
      </c>
      <c r="T8" s="255" t="s">
        <v>137</v>
      </c>
      <c r="U8" s="255" t="s">
        <v>137</v>
      </c>
      <c r="V8" s="255" t="s">
        <v>137</v>
      </c>
      <c r="W8" s="255" t="s">
        <v>137</v>
      </c>
      <c r="X8" s="255" t="s">
        <v>137</v>
      </c>
      <c r="Y8" s="256" t="s">
        <v>137</v>
      </c>
    </row>
    <row r="9" spans="1:25" ht="120" x14ac:dyDescent="0.25">
      <c r="A9" s="443"/>
      <c r="B9" s="449"/>
      <c r="C9" s="451"/>
      <c r="D9" s="257" t="s">
        <v>239</v>
      </c>
      <c r="E9" s="258" t="s">
        <v>240</v>
      </c>
      <c r="F9" s="259" t="s">
        <v>48</v>
      </c>
      <c r="G9" s="260" t="s">
        <v>241</v>
      </c>
      <c r="H9" s="260" t="s">
        <v>242</v>
      </c>
      <c r="I9" s="260" t="s">
        <v>108</v>
      </c>
      <c r="J9" s="261" t="s">
        <v>41</v>
      </c>
      <c r="K9" s="261" t="s">
        <v>76</v>
      </c>
      <c r="L9" s="262">
        <v>45427</v>
      </c>
      <c r="M9" s="262">
        <v>45441</v>
      </c>
      <c r="N9" s="262">
        <v>45596</v>
      </c>
      <c r="O9" s="263" t="s">
        <v>243</v>
      </c>
      <c r="P9" s="264">
        <f>Q9</f>
        <v>100000000</v>
      </c>
      <c r="Q9" s="265">
        <v>100000000</v>
      </c>
      <c r="R9" s="264">
        <f t="shared" si="1"/>
        <v>0</v>
      </c>
      <c r="S9" s="266" t="s">
        <v>39</v>
      </c>
      <c r="T9" s="267" t="s">
        <v>137</v>
      </c>
      <c r="U9" s="267" t="s">
        <v>137</v>
      </c>
      <c r="V9" s="267" t="s">
        <v>137</v>
      </c>
      <c r="W9" s="267" t="s">
        <v>137</v>
      </c>
      <c r="X9" s="267" t="s">
        <v>137</v>
      </c>
      <c r="Y9" s="268" t="s">
        <v>137</v>
      </c>
    </row>
    <row r="10" spans="1:25" ht="96" x14ac:dyDescent="0.25">
      <c r="A10" s="443"/>
      <c r="B10" s="449"/>
      <c r="C10" s="451"/>
      <c r="D10" s="257" t="s">
        <v>244</v>
      </c>
      <c r="E10" s="258" t="s">
        <v>245</v>
      </c>
      <c r="F10" s="259" t="s">
        <v>246</v>
      </c>
      <c r="G10" s="260" t="s">
        <v>247</v>
      </c>
      <c r="H10" s="260" t="s">
        <v>248</v>
      </c>
      <c r="I10" s="260" t="s">
        <v>43</v>
      </c>
      <c r="J10" s="261" t="s">
        <v>41</v>
      </c>
      <c r="K10" s="261" t="s">
        <v>76</v>
      </c>
      <c r="L10" s="262">
        <v>45357</v>
      </c>
      <c r="M10" s="262">
        <v>45371</v>
      </c>
      <c r="N10" s="262">
        <v>45596</v>
      </c>
      <c r="O10" s="263">
        <v>0.85</v>
      </c>
      <c r="P10" s="265">
        <f>Q10/0.85</f>
        <v>70588235.294117644</v>
      </c>
      <c r="Q10" s="265">
        <v>60000000</v>
      </c>
      <c r="R10" s="264">
        <f t="shared" si="1"/>
        <v>10588235.294117644</v>
      </c>
      <c r="S10" s="266" t="s">
        <v>39</v>
      </c>
      <c r="T10" s="267" t="s">
        <v>137</v>
      </c>
      <c r="U10" s="267" t="s">
        <v>137</v>
      </c>
      <c r="V10" s="267" t="s">
        <v>137</v>
      </c>
      <c r="W10" s="267" t="s">
        <v>137</v>
      </c>
      <c r="X10" s="267" t="s">
        <v>137</v>
      </c>
      <c r="Y10" s="268" t="s">
        <v>137</v>
      </c>
    </row>
    <row r="11" spans="1:25" ht="72" x14ac:dyDescent="0.25">
      <c r="A11" s="443"/>
      <c r="B11" s="449"/>
      <c r="C11" s="451"/>
      <c r="D11" s="269" t="s">
        <v>249</v>
      </c>
      <c r="E11" s="258" t="s">
        <v>250</v>
      </c>
      <c r="F11" s="270" t="s">
        <v>251</v>
      </c>
      <c r="G11" s="258" t="s">
        <v>252</v>
      </c>
      <c r="H11" s="258" t="s">
        <v>253</v>
      </c>
      <c r="I11" s="258" t="s">
        <v>43</v>
      </c>
      <c r="J11" s="271" t="s">
        <v>41</v>
      </c>
      <c r="K11" s="271" t="s">
        <v>42</v>
      </c>
      <c r="L11" s="272">
        <v>45434</v>
      </c>
      <c r="M11" s="272">
        <v>45448</v>
      </c>
      <c r="N11" s="272">
        <v>45639</v>
      </c>
      <c r="O11" s="273">
        <v>0.8</v>
      </c>
      <c r="P11" s="274">
        <f t="shared" ref="P11" si="2">Q11/0.8</f>
        <v>125000000</v>
      </c>
      <c r="Q11" s="265">
        <v>100000000</v>
      </c>
      <c r="R11" s="275">
        <f t="shared" si="1"/>
        <v>25000000</v>
      </c>
      <c r="S11" s="276" t="s">
        <v>39</v>
      </c>
      <c r="T11" s="277" t="s">
        <v>137</v>
      </c>
      <c r="U11" s="277" t="s">
        <v>137</v>
      </c>
      <c r="V11" s="277" t="s">
        <v>137</v>
      </c>
      <c r="W11" s="277" t="s">
        <v>137</v>
      </c>
      <c r="X11" s="277" t="s">
        <v>137</v>
      </c>
      <c r="Y11" s="278" t="s">
        <v>137</v>
      </c>
    </row>
    <row r="12" spans="1:25" ht="372" x14ac:dyDescent="0.25">
      <c r="A12" s="443"/>
      <c r="B12" s="449"/>
      <c r="C12" s="451"/>
      <c r="D12" s="269" t="s">
        <v>254</v>
      </c>
      <c r="E12" s="258" t="s">
        <v>255</v>
      </c>
      <c r="F12" s="270" t="s">
        <v>256</v>
      </c>
      <c r="G12" s="279" t="s">
        <v>257</v>
      </c>
      <c r="H12" s="280" t="s">
        <v>258</v>
      </c>
      <c r="I12" s="279" t="s">
        <v>259</v>
      </c>
      <c r="J12" s="271" t="s">
        <v>41</v>
      </c>
      <c r="K12" s="271" t="s">
        <v>44</v>
      </c>
      <c r="L12" s="272">
        <v>45357</v>
      </c>
      <c r="M12" s="272">
        <v>45383</v>
      </c>
      <c r="N12" s="272">
        <v>45471</v>
      </c>
      <c r="O12" s="273">
        <v>0.8</v>
      </c>
      <c r="P12" s="264">
        <f>Q12/0.8</f>
        <v>375000000</v>
      </c>
      <c r="Q12" s="264">
        <v>300000000</v>
      </c>
      <c r="R12" s="264">
        <f>P12-Q12</f>
        <v>75000000</v>
      </c>
      <c r="S12" s="281" t="s">
        <v>39</v>
      </c>
      <c r="T12" s="267" t="s">
        <v>137</v>
      </c>
      <c r="U12" s="267" t="s">
        <v>137</v>
      </c>
      <c r="V12" s="267" t="s">
        <v>137</v>
      </c>
      <c r="W12" s="267" t="s">
        <v>137</v>
      </c>
      <c r="X12" s="267" t="s">
        <v>137</v>
      </c>
      <c r="Y12" s="268" t="s">
        <v>137</v>
      </c>
    </row>
    <row r="13" spans="1:25" ht="108" x14ac:dyDescent="0.25">
      <c r="A13" s="443"/>
      <c r="B13" s="449"/>
      <c r="C13" s="451"/>
      <c r="D13" s="269" t="s">
        <v>260</v>
      </c>
      <c r="E13" s="258" t="s">
        <v>261</v>
      </c>
      <c r="F13" s="282" t="s">
        <v>154</v>
      </c>
      <c r="G13" s="260" t="s">
        <v>293</v>
      </c>
      <c r="H13" s="258" t="s">
        <v>262</v>
      </c>
      <c r="I13" s="258" t="s">
        <v>43</v>
      </c>
      <c r="J13" s="271" t="s">
        <v>226</v>
      </c>
      <c r="K13" s="271" t="s">
        <v>76</v>
      </c>
      <c r="L13" s="272">
        <v>45525</v>
      </c>
      <c r="M13" s="272">
        <v>45539</v>
      </c>
      <c r="N13" s="272">
        <v>45747</v>
      </c>
      <c r="O13" s="273" t="s">
        <v>101</v>
      </c>
      <c r="P13" s="264">
        <f>Q13</f>
        <v>270000000</v>
      </c>
      <c r="Q13" s="264">
        <v>270000000</v>
      </c>
      <c r="R13" s="275">
        <v>0</v>
      </c>
      <c r="S13" s="276" t="s">
        <v>39</v>
      </c>
      <c r="T13" s="277" t="s">
        <v>137</v>
      </c>
      <c r="U13" s="277" t="s">
        <v>137</v>
      </c>
      <c r="V13" s="277" t="s">
        <v>137</v>
      </c>
      <c r="W13" s="277" t="s">
        <v>137</v>
      </c>
      <c r="X13" s="277" t="s">
        <v>137</v>
      </c>
      <c r="Y13" s="278" t="s">
        <v>137</v>
      </c>
    </row>
    <row r="14" spans="1:25" ht="108.75" thickBot="1" x14ac:dyDescent="0.3">
      <c r="A14" s="443"/>
      <c r="B14" s="449"/>
      <c r="C14" s="451"/>
      <c r="D14" s="283" t="s">
        <v>263</v>
      </c>
      <c r="E14" s="284" t="s">
        <v>264</v>
      </c>
      <c r="F14" s="285" t="s">
        <v>154</v>
      </c>
      <c r="G14" s="286" t="s">
        <v>150</v>
      </c>
      <c r="H14" s="287" t="s">
        <v>265</v>
      </c>
      <c r="I14" s="287" t="s">
        <v>43</v>
      </c>
      <c r="J14" s="288" t="s">
        <v>231</v>
      </c>
      <c r="K14" s="288" t="s">
        <v>76</v>
      </c>
      <c r="L14" s="289">
        <v>45525</v>
      </c>
      <c r="M14" s="289">
        <v>45539</v>
      </c>
      <c r="N14" s="289">
        <v>45747</v>
      </c>
      <c r="O14" s="290" t="s">
        <v>101</v>
      </c>
      <c r="P14" s="291">
        <f>Q14</f>
        <v>270000000</v>
      </c>
      <c r="Q14" s="291">
        <v>270000000</v>
      </c>
      <c r="R14" s="292">
        <v>0</v>
      </c>
      <c r="S14" s="293" t="s">
        <v>39</v>
      </c>
      <c r="T14" s="294" t="s">
        <v>137</v>
      </c>
      <c r="U14" s="294" t="s">
        <v>137</v>
      </c>
      <c r="V14" s="294" t="s">
        <v>137</v>
      </c>
      <c r="W14" s="294" t="s">
        <v>137</v>
      </c>
      <c r="X14" s="294" t="s">
        <v>137</v>
      </c>
      <c r="Y14" s="295" t="s">
        <v>137</v>
      </c>
    </row>
    <row r="15" spans="1:25" ht="408" x14ac:dyDescent="0.25">
      <c r="A15" s="443"/>
      <c r="B15" s="452" t="s">
        <v>32</v>
      </c>
      <c r="C15" s="459" t="s">
        <v>53</v>
      </c>
      <c r="D15" s="243" t="s">
        <v>266</v>
      </c>
      <c r="E15" s="296" t="s">
        <v>267</v>
      </c>
      <c r="F15" s="297" t="s">
        <v>204</v>
      </c>
      <c r="G15" s="298" t="s">
        <v>268</v>
      </c>
      <c r="H15" s="298" t="s">
        <v>194</v>
      </c>
      <c r="I15" s="298" t="s">
        <v>269</v>
      </c>
      <c r="J15" s="299" t="s">
        <v>41</v>
      </c>
      <c r="K15" s="299" t="s">
        <v>42</v>
      </c>
      <c r="L15" s="247">
        <v>45427</v>
      </c>
      <c r="M15" s="247">
        <v>45446</v>
      </c>
      <c r="N15" s="247">
        <v>45625</v>
      </c>
      <c r="O15" s="299" t="s">
        <v>270</v>
      </c>
      <c r="P15" s="300">
        <f>Q15/0.85</f>
        <v>470588235.29411769</v>
      </c>
      <c r="Q15" s="250">
        <v>400000000</v>
      </c>
      <c r="R15" s="250">
        <f>P15-Q15</f>
        <v>70588235.294117689</v>
      </c>
      <c r="S15" s="301" t="s">
        <v>39</v>
      </c>
      <c r="T15" s="299" t="s">
        <v>145</v>
      </c>
      <c r="U15" s="252">
        <v>2.5</v>
      </c>
      <c r="V15" s="299" t="s">
        <v>136</v>
      </c>
      <c r="W15" s="302" t="s">
        <v>137</v>
      </c>
      <c r="X15" s="302" t="s">
        <v>137</v>
      </c>
      <c r="Y15" s="303" t="s">
        <v>135</v>
      </c>
    </row>
    <row r="16" spans="1:25" ht="348.75" thickBot="1" x14ac:dyDescent="0.3">
      <c r="A16" s="443"/>
      <c r="B16" s="453"/>
      <c r="C16" s="460"/>
      <c r="D16" s="304" t="s">
        <v>271</v>
      </c>
      <c r="E16" s="305" t="s">
        <v>272</v>
      </c>
      <c r="F16" s="306" t="s">
        <v>273</v>
      </c>
      <c r="G16" s="307" t="s">
        <v>274</v>
      </c>
      <c r="H16" s="307" t="s">
        <v>275</v>
      </c>
      <c r="I16" s="307" t="s">
        <v>276</v>
      </c>
      <c r="J16" s="308" t="s">
        <v>41</v>
      </c>
      <c r="K16" s="308" t="s">
        <v>42</v>
      </c>
      <c r="L16" s="309">
        <v>45427</v>
      </c>
      <c r="M16" s="309">
        <v>45446</v>
      </c>
      <c r="N16" s="309">
        <v>45625</v>
      </c>
      <c r="O16" s="308" t="s">
        <v>277</v>
      </c>
      <c r="P16" s="310">
        <f>Q16/0.85</f>
        <v>352941176.47058827</v>
      </c>
      <c r="Q16" s="310">
        <v>300000000</v>
      </c>
      <c r="R16" s="311">
        <f>P16-Q16</f>
        <v>52941176.470588267</v>
      </c>
      <c r="S16" s="312" t="s">
        <v>39</v>
      </c>
      <c r="T16" s="308" t="s">
        <v>145</v>
      </c>
      <c r="U16" s="313">
        <v>3.5</v>
      </c>
      <c r="V16" s="308" t="s">
        <v>136</v>
      </c>
      <c r="W16" s="314" t="s">
        <v>137</v>
      </c>
      <c r="X16" s="314" t="s">
        <v>137</v>
      </c>
      <c r="Y16" s="315" t="s">
        <v>135</v>
      </c>
    </row>
    <row r="17" spans="1:25" ht="228" x14ac:dyDescent="0.25">
      <c r="A17" s="443"/>
      <c r="B17" s="452" t="s">
        <v>33</v>
      </c>
      <c r="C17" s="459" t="s">
        <v>34</v>
      </c>
      <c r="D17" s="316" t="s">
        <v>278</v>
      </c>
      <c r="E17" s="317" t="s">
        <v>279</v>
      </c>
      <c r="F17" s="318" t="s">
        <v>54</v>
      </c>
      <c r="G17" s="319" t="s">
        <v>60</v>
      </c>
      <c r="H17" s="319" t="s">
        <v>280</v>
      </c>
      <c r="I17" s="319" t="s">
        <v>281</v>
      </c>
      <c r="J17" s="320" t="s">
        <v>41</v>
      </c>
      <c r="K17" s="320" t="s">
        <v>42</v>
      </c>
      <c r="L17" s="321">
        <v>45329</v>
      </c>
      <c r="M17" s="321">
        <v>45343</v>
      </c>
      <c r="N17" s="321">
        <v>45596</v>
      </c>
      <c r="O17" s="322">
        <v>1</v>
      </c>
      <c r="P17" s="323">
        <v>20000000</v>
      </c>
      <c r="Q17" s="323">
        <v>20000000</v>
      </c>
      <c r="R17" s="324">
        <v>0</v>
      </c>
      <c r="S17" s="325" t="s">
        <v>39</v>
      </c>
      <c r="T17" s="320" t="s">
        <v>137</v>
      </c>
      <c r="U17" s="320" t="s">
        <v>137</v>
      </c>
      <c r="V17" s="320" t="s">
        <v>137</v>
      </c>
      <c r="W17" s="320" t="s">
        <v>137</v>
      </c>
      <c r="X17" s="320" t="s">
        <v>137</v>
      </c>
      <c r="Y17" s="326" t="s">
        <v>137</v>
      </c>
    </row>
    <row r="18" spans="1:25" ht="84" x14ac:dyDescent="0.25">
      <c r="A18" s="443"/>
      <c r="B18" s="461"/>
      <c r="C18" s="462"/>
      <c r="D18" s="327" t="s">
        <v>282</v>
      </c>
      <c r="E18" s="328" t="s">
        <v>283</v>
      </c>
      <c r="F18" s="329" t="s">
        <v>284</v>
      </c>
      <c r="G18" s="330" t="s">
        <v>285</v>
      </c>
      <c r="H18" s="330" t="s">
        <v>286</v>
      </c>
      <c r="I18" s="330" t="s">
        <v>43</v>
      </c>
      <c r="J18" s="331" t="s">
        <v>41</v>
      </c>
      <c r="K18" s="331" t="s">
        <v>42</v>
      </c>
      <c r="L18" s="332">
        <v>45448</v>
      </c>
      <c r="M18" s="332">
        <v>45476</v>
      </c>
      <c r="N18" s="332">
        <v>45776</v>
      </c>
      <c r="O18" s="331" t="s">
        <v>287</v>
      </c>
      <c r="P18" s="333">
        <f>Q18/0.85</f>
        <v>176470588.23529413</v>
      </c>
      <c r="Q18" s="333">
        <v>150000000</v>
      </c>
      <c r="R18" s="334">
        <f>P18-Q18</f>
        <v>26470588.235294133</v>
      </c>
      <c r="S18" s="335" t="s">
        <v>39</v>
      </c>
      <c r="T18" s="331" t="s">
        <v>137</v>
      </c>
      <c r="U18" s="331" t="s">
        <v>137</v>
      </c>
      <c r="V18" s="331" t="s">
        <v>137</v>
      </c>
      <c r="W18" s="331" t="s">
        <v>137</v>
      </c>
      <c r="X18" s="331" t="s">
        <v>137</v>
      </c>
      <c r="Y18" s="336" t="s">
        <v>137</v>
      </c>
    </row>
    <row r="19" spans="1:25" ht="84.75" thickBot="1" x14ac:dyDescent="0.3">
      <c r="A19" s="444"/>
      <c r="B19" s="453"/>
      <c r="C19" s="460"/>
      <c r="D19" s="337" t="s">
        <v>288</v>
      </c>
      <c r="E19" s="338" t="s">
        <v>289</v>
      </c>
      <c r="F19" s="339" t="s">
        <v>45</v>
      </c>
      <c r="G19" s="340" t="s">
        <v>55</v>
      </c>
      <c r="H19" s="340" t="s">
        <v>290</v>
      </c>
      <c r="I19" s="340" t="s">
        <v>43</v>
      </c>
      <c r="J19" s="341" t="s">
        <v>41</v>
      </c>
      <c r="K19" s="342" t="s">
        <v>42</v>
      </c>
      <c r="L19" s="343">
        <v>45518</v>
      </c>
      <c r="M19" s="343">
        <v>45537</v>
      </c>
      <c r="N19" s="343">
        <v>45820</v>
      </c>
      <c r="O19" s="344" t="s">
        <v>287</v>
      </c>
      <c r="P19" s="291">
        <f>Q19/0.85</f>
        <v>588235294.11764705</v>
      </c>
      <c r="Q19" s="291">
        <v>500000000</v>
      </c>
      <c r="R19" s="291">
        <f>P19-Q19</f>
        <v>88235294.117647052</v>
      </c>
      <c r="S19" s="345" t="s">
        <v>39</v>
      </c>
      <c r="T19" s="294" t="s">
        <v>137</v>
      </c>
      <c r="U19" s="294" t="s">
        <v>137</v>
      </c>
      <c r="V19" s="294" t="s">
        <v>137</v>
      </c>
      <c r="W19" s="294" t="s">
        <v>137</v>
      </c>
      <c r="X19" s="294" t="s">
        <v>137</v>
      </c>
      <c r="Y19" s="295" t="s">
        <v>137</v>
      </c>
    </row>
    <row r="20" spans="1:25" x14ac:dyDescent="0.25">
      <c r="A20" s="346"/>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row>
    <row r="21" spans="1:25" x14ac:dyDescent="0.25">
      <c r="A21" s="346"/>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row>
    <row r="22" spans="1:25" x14ac:dyDescent="0.25">
      <c r="A22" s="346"/>
      <c r="B22" s="346"/>
      <c r="C22" s="346"/>
      <c r="D22" s="346"/>
      <c r="E22" s="346"/>
      <c r="F22" s="346"/>
      <c r="G22" s="346"/>
      <c r="H22" s="346"/>
      <c r="I22" s="346"/>
      <c r="J22" s="346"/>
      <c r="K22" s="346"/>
      <c r="L22" s="346"/>
      <c r="M22" s="346"/>
      <c r="N22" s="346"/>
      <c r="O22" s="346"/>
      <c r="P22" s="346"/>
      <c r="Q22" s="346"/>
      <c r="R22" s="346"/>
      <c r="S22" s="346"/>
      <c r="T22" s="346"/>
      <c r="U22" s="346"/>
      <c r="V22" s="346"/>
      <c r="W22" s="346"/>
      <c r="X22" s="346"/>
      <c r="Y22" s="346"/>
    </row>
    <row r="23" spans="1:25" x14ac:dyDescent="0.25">
      <c r="A23" s="346"/>
      <c r="B23" s="346"/>
      <c r="C23" s="346"/>
      <c r="D23" s="346"/>
      <c r="E23" s="346"/>
      <c r="F23" s="346"/>
      <c r="G23" s="346"/>
      <c r="H23" s="346"/>
      <c r="I23" s="346"/>
      <c r="J23" s="346"/>
      <c r="K23" s="346"/>
      <c r="L23" s="346"/>
      <c r="M23" s="346"/>
      <c r="N23" s="346"/>
      <c r="O23" s="346"/>
      <c r="P23" s="346"/>
      <c r="Q23" s="346"/>
      <c r="R23" s="346"/>
      <c r="S23" s="346"/>
      <c r="T23" s="346"/>
      <c r="U23" s="346"/>
      <c r="V23" s="346"/>
      <c r="W23" s="346"/>
      <c r="X23" s="346"/>
      <c r="Y23" s="346"/>
    </row>
    <row r="24" spans="1:25" x14ac:dyDescent="0.25">
      <c r="A24" s="346"/>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row>
    <row r="25" spans="1:25" x14ac:dyDescent="0.25">
      <c r="A25" s="346"/>
      <c r="B25" s="346"/>
      <c r="C25" s="346"/>
      <c r="D25" s="346"/>
      <c r="E25" s="346"/>
      <c r="F25" s="346"/>
      <c r="G25" s="346"/>
      <c r="H25" s="346"/>
      <c r="I25" s="346"/>
      <c r="J25" s="346"/>
      <c r="K25" s="346"/>
      <c r="L25" s="346"/>
      <c r="M25" s="346"/>
      <c r="N25" s="346"/>
      <c r="O25" s="346"/>
      <c r="P25" s="346"/>
      <c r="Q25" s="346"/>
      <c r="R25" s="346"/>
      <c r="S25" s="346"/>
      <c r="T25" s="346"/>
      <c r="U25" s="346"/>
      <c r="V25" s="346"/>
      <c r="W25" s="346"/>
      <c r="X25" s="346"/>
      <c r="Y25" s="346"/>
    </row>
    <row r="26" spans="1:25" x14ac:dyDescent="0.25">
      <c r="A26" s="346"/>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row>
    <row r="27" spans="1:25" x14ac:dyDescent="0.25">
      <c r="A27" s="346"/>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row>
    <row r="28" spans="1:25" x14ac:dyDescent="0.25">
      <c r="A28" s="346"/>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row>
    <row r="29" spans="1:25" x14ac:dyDescent="0.25">
      <c r="A29" s="346"/>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row>
    <row r="30" spans="1:25" x14ac:dyDescent="0.25">
      <c r="A30" s="346"/>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row>
    <row r="31" spans="1:25" x14ac:dyDescent="0.25">
      <c r="A31" s="346"/>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row>
    <row r="32" spans="1:25" x14ac:dyDescent="0.25">
      <c r="A32" s="346"/>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row>
    <row r="33" spans="1:25" x14ac:dyDescent="0.25">
      <c r="A33" s="346"/>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row>
    <row r="34" spans="1:25" x14ac:dyDescent="0.25">
      <c r="A34" s="346"/>
      <c r="B34" s="346"/>
      <c r="C34" s="346"/>
      <c r="D34" s="346"/>
      <c r="E34" s="346"/>
      <c r="F34" s="346"/>
      <c r="G34" s="346"/>
      <c r="H34" s="346"/>
      <c r="I34" s="346"/>
      <c r="J34" s="346"/>
      <c r="K34" s="346"/>
      <c r="L34" s="346"/>
      <c r="M34" s="346"/>
      <c r="N34" s="346"/>
      <c r="O34" s="346"/>
      <c r="P34" s="346"/>
      <c r="Q34" s="346"/>
      <c r="R34" s="346"/>
      <c r="S34" s="346"/>
      <c r="T34" s="346"/>
      <c r="U34" s="346"/>
      <c r="V34" s="346"/>
      <c r="W34" s="346"/>
      <c r="X34" s="346"/>
      <c r="Y34" s="346"/>
    </row>
    <row r="35" spans="1:25" x14ac:dyDescent="0.25">
      <c r="A35" s="346"/>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346"/>
    </row>
    <row r="36" spans="1:25" x14ac:dyDescent="0.25">
      <c r="A36" s="346"/>
      <c r="B36" s="346"/>
      <c r="C36" s="346"/>
      <c r="D36" s="346"/>
      <c r="E36" s="346"/>
      <c r="F36" s="346"/>
      <c r="G36" s="346"/>
      <c r="H36" s="346"/>
      <c r="I36" s="346"/>
      <c r="J36" s="346"/>
      <c r="K36" s="346"/>
      <c r="L36" s="346"/>
      <c r="M36" s="346"/>
      <c r="N36" s="346"/>
      <c r="O36" s="346"/>
      <c r="P36" s="346"/>
      <c r="Q36" s="346"/>
      <c r="R36" s="346"/>
      <c r="S36" s="346"/>
      <c r="T36" s="346"/>
      <c r="U36" s="346"/>
      <c r="V36" s="346"/>
      <c r="W36" s="346"/>
      <c r="X36" s="346"/>
      <c r="Y36" s="346"/>
    </row>
    <row r="37" spans="1:25" x14ac:dyDescent="0.25">
      <c r="A37" s="346"/>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row>
    <row r="38" spans="1:25" x14ac:dyDescent="0.25">
      <c r="A38" s="346"/>
      <c r="B38" s="346"/>
      <c r="C38" s="346"/>
      <c r="D38" s="346"/>
      <c r="E38" s="346"/>
      <c r="F38" s="346"/>
      <c r="G38" s="346"/>
      <c r="H38" s="346"/>
      <c r="I38" s="346"/>
      <c r="J38" s="346"/>
      <c r="K38" s="346"/>
      <c r="L38" s="346"/>
      <c r="M38" s="346"/>
      <c r="N38" s="346"/>
      <c r="O38" s="346"/>
      <c r="P38" s="346"/>
      <c r="Q38" s="346"/>
      <c r="R38" s="346"/>
      <c r="S38" s="346"/>
      <c r="T38" s="346"/>
      <c r="U38" s="346"/>
      <c r="V38" s="346"/>
      <c r="W38" s="346"/>
      <c r="X38" s="346"/>
      <c r="Y38" s="346"/>
    </row>
    <row r="39" spans="1:25" x14ac:dyDescent="0.25">
      <c r="A39" s="346"/>
      <c r="B39" s="346"/>
      <c r="C39" s="346"/>
      <c r="D39" s="346"/>
      <c r="E39" s="346"/>
      <c r="F39" s="346"/>
      <c r="G39" s="346"/>
      <c r="H39" s="346"/>
      <c r="I39" s="346"/>
      <c r="J39" s="346"/>
      <c r="K39" s="346"/>
      <c r="L39" s="346"/>
      <c r="M39" s="346"/>
      <c r="N39" s="346"/>
      <c r="O39" s="346"/>
      <c r="P39" s="346"/>
      <c r="Q39" s="346"/>
      <c r="R39" s="346"/>
      <c r="S39" s="346"/>
      <c r="T39" s="346"/>
      <c r="U39" s="346"/>
      <c r="V39" s="346"/>
      <c r="W39" s="346"/>
      <c r="X39" s="346"/>
      <c r="Y39" s="346"/>
    </row>
    <row r="40" spans="1:25" x14ac:dyDescent="0.25">
      <c r="A40" s="346"/>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row>
    <row r="41" spans="1:25" x14ac:dyDescent="0.25">
      <c r="A41" s="346"/>
      <c r="B41" s="346"/>
      <c r="C41" s="346"/>
      <c r="D41" s="346"/>
      <c r="E41" s="346"/>
      <c r="F41" s="346"/>
      <c r="G41" s="346"/>
      <c r="H41" s="346"/>
      <c r="I41" s="346"/>
      <c r="J41" s="346"/>
      <c r="K41" s="346"/>
      <c r="L41" s="346"/>
      <c r="M41" s="346"/>
      <c r="N41" s="346"/>
      <c r="O41" s="346"/>
      <c r="P41" s="346"/>
      <c r="Q41" s="346"/>
      <c r="R41" s="346"/>
      <c r="S41" s="346"/>
      <c r="T41" s="346"/>
      <c r="U41" s="346"/>
      <c r="V41" s="346"/>
      <c r="W41" s="346"/>
      <c r="X41" s="346"/>
      <c r="Y41" s="346"/>
    </row>
    <row r="42" spans="1:25" x14ac:dyDescent="0.25">
      <c r="A42" s="346"/>
      <c r="B42" s="346"/>
      <c r="C42" s="346"/>
      <c r="D42" s="346"/>
      <c r="E42" s="346"/>
      <c r="F42" s="346"/>
      <c r="G42" s="346"/>
      <c r="H42" s="346"/>
      <c r="I42" s="346"/>
      <c r="J42" s="346"/>
      <c r="K42" s="346"/>
      <c r="L42" s="346"/>
      <c r="M42" s="346"/>
      <c r="N42" s="346"/>
      <c r="O42" s="346"/>
      <c r="P42" s="346"/>
      <c r="Q42" s="346"/>
      <c r="R42" s="346"/>
      <c r="S42" s="346"/>
      <c r="T42" s="346"/>
      <c r="U42" s="346"/>
      <c r="V42" s="346"/>
      <c r="W42" s="346"/>
      <c r="X42" s="346"/>
      <c r="Y42" s="346"/>
    </row>
    <row r="43" spans="1:25" x14ac:dyDescent="0.25">
      <c r="A43" s="346"/>
      <c r="B43" s="346"/>
      <c r="C43" s="346"/>
      <c r="D43" s="346"/>
      <c r="E43" s="346"/>
      <c r="F43" s="346"/>
      <c r="G43" s="346"/>
      <c r="H43" s="346"/>
      <c r="I43" s="346"/>
      <c r="J43" s="346"/>
      <c r="K43" s="346"/>
      <c r="L43" s="346"/>
      <c r="M43" s="346"/>
      <c r="N43" s="346"/>
      <c r="O43" s="346"/>
      <c r="P43" s="346"/>
      <c r="Q43" s="346"/>
      <c r="R43" s="346"/>
      <c r="S43" s="346"/>
      <c r="T43" s="346"/>
      <c r="U43" s="346"/>
      <c r="V43" s="346"/>
      <c r="W43" s="346"/>
      <c r="X43" s="346"/>
      <c r="Y43" s="346"/>
    </row>
    <row r="44" spans="1:25" x14ac:dyDescent="0.25">
      <c r="A44" s="346"/>
      <c r="B44" s="346"/>
      <c r="C44" s="346"/>
      <c r="D44" s="346"/>
      <c r="E44" s="346"/>
      <c r="F44" s="346"/>
      <c r="G44" s="346"/>
      <c r="H44" s="346"/>
      <c r="I44" s="346"/>
      <c r="J44" s="346"/>
      <c r="K44" s="346"/>
      <c r="L44" s="346"/>
      <c r="M44" s="346"/>
      <c r="N44" s="346"/>
      <c r="O44" s="346"/>
      <c r="P44" s="346"/>
      <c r="Q44" s="346"/>
      <c r="R44" s="346"/>
      <c r="S44" s="346"/>
      <c r="T44" s="346"/>
      <c r="U44" s="346"/>
      <c r="V44" s="346"/>
      <c r="W44" s="346"/>
      <c r="X44" s="346"/>
      <c r="Y44" s="346"/>
    </row>
    <row r="45" spans="1:25" x14ac:dyDescent="0.25">
      <c r="A45" s="346"/>
      <c r="B45" s="346"/>
      <c r="C45" s="346"/>
      <c r="D45" s="346"/>
      <c r="E45" s="346"/>
      <c r="F45" s="346"/>
      <c r="G45" s="346"/>
      <c r="H45" s="346"/>
      <c r="I45" s="346"/>
      <c r="J45" s="346"/>
      <c r="K45" s="346"/>
      <c r="L45" s="346"/>
      <c r="M45" s="346"/>
      <c r="N45" s="346"/>
      <c r="O45" s="346"/>
      <c r="P45" s="346"/>
      <c r="Q45" s="346"/>
      <c r="R45" s="346"/>
      <c r="S45" s="346"/>
      <c r="T45" s="346"/>
      <c r="U45" s="346"/>
      <c r="V45" s="346"/>
      <c r="W45" s="346"/>
      <c r="X45" s="346"/>
      <c r="Y45" s="346"/>
    </row>
    <row r="46" spans="1:25" x14ac:dyDescent="0.25">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row>
    <row r="47" spans="1:25" x14ac:dyDescent="0.25">
      <c r="A47" s="346"/>
      <c r="B47" s="346"/>
      <c r="C47" s="346"/>
      <c r="D47" s="346"/>
      <c r="E47" s="346"/>
      <c r="F47" s="346"/>
      <c r="G47" s="346"/>
      <c r="H47" s="346"/>
      <c r="I47" s="346"/>
      <c r="J47" s="346"/>
      <c r="K47" s="346"/>
      <c r="L47" s="346"/>
      <c r="M47" s="346"/>
      <c r="N47" s="346"/>
      <c r="O47" s="346"/>
      <c r="P47" s="346"/>
      <c r="Q47" s="346"/>
      <c r="R47" s="346"/>
      <c r="S47" s="346"/>
      <c r="T47" s="346"/>
      <c r="U47" s="346"/>
      <c r="V47" s="346"/>
      <c r="W47" s="346"/>
      <c r="X47" s="346"/>
      <c r="Y47" s="346"/>
    </row>
    <row r="48" spans="1:25" x14ac:dyDescent="0.25">
      <c r="A48" s="346"/>
      <c r="B48" s="346"/>
      <c r="C48" s="346"/>
      <c r="D48" s="346"/>
      <c r="E48" s="346"/>
      <c r="F48" s="346"/>
      <c r="G48" s="346"/>
      <c r="H48" s="346"/>
      <c r="I48" s="346"/>
      <c r="J48" s="346"/>
      <c r="K48" s="346"/>
      <c r="L48" s="346"/>
      <c r="M48" s="346"/>
      <c r="N48" s="346"/>
      <c r="O48" s="346"/>
      <c r="P48" s="346"/>
      <c r="Q48" s="346"/>
      <c r="R48" s="346"/>
      <c r="S48" s="346"/>
      <c r="T48" s="346"/>
      <c r="U48" s="346"/>
      <c r="V48" s="346"/>
      <c r="W48" s="346"/>
      <c r="X48" s="346"/>
      <c r="Y48" s="346"/>
    </row>
    <row r="49" spans="1:25" x14ac:dyDescent="0.25">
      <c r="A49" s="346"/>
      <c r="B49" s="346"/>
      <c r="C49" s="346"/>
      <c r="D49" s="346"/>
      <c r="E49" s="346"/>
      <c r="F49" s="346"/>
      <c r="G49" s="346"/>
      <c r="H49" s="346"/>
      <c r="I49" s="346"/>
      <c r="J49" s="346"/>
      <c r="K49" s="346"/>
      <c r="L49" s="346"/>
      <c r="M49" s="346"/>
      <c r="N49" s="346"/>
      <c r="O49" s="346"/>
      <c r="P49" s="346"/>
      <c r="Q49" s="346"/>
      <c r="R49" s="346"/>
      <c r="S49" s="346"/>
      <c r="T49" s="346"/>
      <c r="U49" s="346"/>
      <c r="V49" s="346"/>
      <c r="W49" s="346"/>
      <c r="X49" s="346"/>
      <c r="Y49" s="346"/>
    </row>
    <row r="50" spans="1:25" x14ac:dyDescent="0.25">
      <c r="A50" s="346"/>
      <c r="B50" s="346"/>
      <c r="C50" s="346"/>
      <c r="D50" s="346"/>
      <c r="E50" s="346"/>
      <c r="F50" s="346"/>
      <c r="G50" s="346"/>
      <c r="H50" s="346"/>
      <c r="I50" s="346"/>
      <c r="J50" s="346"/>
      <c r="K50" s="346"/>
      <c r="L50" s="346"/>
      <c r="M50" s="346"/>
      <c r="N50" s="346"/>
      <c r="O50" s="346"/>
      <c r="P50" s="346"/>
      <c r="Q50" s="346"/>
      <c r="R50" s="346"/>
      <c r="S50" s="346"/>
      <c r="T50" s="346"/>
      <c r="U50" s="346"/>
      <c r="V50" s="346"/>
      <c r="W50" s="346"/>
      <c r="X50" s="346"/>
      <c r="Y50" s="346"/>
    </row>
    <row r="51" spans="1:25" x14ac:dyDescent="0.25">
      <c r="A51" s="346"/>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row>
    <row r="52" spans="1:25" x14ac:dyDescent="0.25">
      <c r="A52" s="346"/>
      <c r="B52" s="346"/>
      <c r="C52" s="346"/>
      <c r="D52" s="346"/>
      <c r="E52" s="346"/>
      <c r="F52" s="346"/>
      <c r="G52" s="346"/>
      <c r="H52" s="346"/>
      <c r="I52" s="346"/>
      <c r="J52" s="346"/>
      <c r="K52" s="346"/>
      <c r="L52" s="346"/>
      <c r="M52" s="346"/>
      <c r="N52" s="346"/>
      <c r="O52" s="346"/>
      <c r="P52" s="346"/>
      <c r="Q52" s="346"/>
      <c r="R52" s="346"/>
      <c r="S52" s="346"/>
      <c r="T52" s="346"/>
      <c r="U52" s="346"/>
      <c r="V52" s="346"/>
      <c r="W52" s="346"/>
      <c r="X52" s="346"/>
      <c r="Y52" s="346"/>
    </row>
    <row r="53" spans="1:25" x14ac:dyDescent="0.25">
      <c r="A53" s="346"/>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row>
    <row r="54" spans="1:25" x14ac:dyDescent="0.25">
      <c r="A54" s="346"/>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row>
    <row r="55" spans="1:25" x14ac:dyDescent="0.25">
      <c r="A55" s="346"/>
      <c r="B55" s="346"/>
      <c r="C55" s="346"/>
      <c r="D55" s="346"/>
      <c r="E55" s="346"/>
      <c r="F55" s="346"/>
      <c r="G55" s="346"/>
      <c r="H55" s="346"/>
      <c r="I55" s="346"/>
      <c r="J55" s="346"/>
      <c r="K55" s="346"/>
      <c r="L55" s="346"/>
      <c r="M55" s="346"/>
      <c r="N55" s="346"/>
      <c r="O55" s="346"/>
      <c r="P55" s="346"/>
      <c r="Q55" s="346"/>
      <c r="R55" s="346"/>
      <c r="S55" s="346"/>
      <c r="T55" s="346"/>
      <c r="U55" s="346"/>
      <c r="V55" s="346"/>
      <c r="W55" s="346"/>
      <c r="X55" s="346"/>
      <c r="Y55" s="346"/>
    </row>
    <row r="56" spans="1:25" x14ac:dyDescent="0.25">
      <c r="A56" s="346"/>
      <c r="B56" s="346"/>
      <c r="C56" s="346"/>
      <c r="D56" s="346"/>
      <c r="E56" s="346"/>
      <c r="F56" s="346"/>
      <c r="G56" s="346"/>
      <c r="H56" s="346"/>
      <c r="I56" s="346"/>
      <c r="J56" s="346"/>
      <c r="K56" s="346"/>
      <c r="L56" s="346"/>
      <c r="M56" s="346"/>
      <c r="N56" s="346"/>
      <c r="O56" s="346"/>
      <c r="P56" s="346"/>
      <c r="Q56" s="346"/>
      <c r="R56" s="346"/>
      <c r="S56" s="346"/>
      <c r="T56" s="346"/>
      <c r="U56" s="346"/>
      <c r="V56" s="346"/>
      <c r="W56" s="346"/>
      <c r="X56" s="346"/>
      <c r="Y56" s="346"/>
    </row>
    <row r="57" spans="1:25" x14ac:dyDescent="0.25">
      <c r="A57" s="346"/>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row>
    <row r="58" spans="1:25" x14ac:dyDescent="0.25">
      <c r="A58" s="346"/>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row>
    <row r="59" spans="1:25" x14ac:dyDescent="0.25">
      <c r="A59" s="346"/>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row>
    <row r="60" spans="1:25" x14ac:dyDescent="0.25">
      <c r="A60" s="346"/>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row>
    <row r="61" spans="1:25" x14ac:dyDescent="0.25">
      <c r="A61" s="346"/>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row>
    <row r="62" spans="1:25" x14ac:dyDescent="0.25">
      <c r="A62" s="346"/>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row>
    <row r="63" spans="1:25" x14ac:dyDescent="0.25">
      <c r="A63" s="346"/>
      <c r="B63" s="346"/>
      <c r="C63" s="346"/>
      <c r="D63" s="346"/>
      <c r="E63" s="346"/>
      <c r="F63" s="346"/>
      <c r="G63" s="346"/>
      <c r="H63" s="346"/>
      <c r="I63" s="346"/>
      <c r="J63" s="346"/>
      <c r="K63" s="346"/>
      <c r="L63" s="346"/>
      <c r="M63" s="346"/>
      <c r="N63" s="346"/>
      <c r="O63" s="346"/>
      <c r="P63" s="346"/>
      <c r="Q63" s="346"/>
      <c r="R63" s="346"/>
      <c r="S63" s="346"/>
      <c r="T63" s="346"/>
      <c r="U63" s="346"/>
      <c r="V63" s="346"/>
      <c r="W63" s="346"/>
      <c r="X63" s="346"/>
      <c r="Y63" s="346"/>
    </row>
    <row r="64" spans="1:25" x14ac:dyDescent="0.25">
      <c r="A64" s="346"/>
      <c r="B64" s="346"/>
      <c r="C64" s="346"/>
      <c r="D64" s="346"/>
      <c r="E64" s="346"/>
      <c r="F64" s="346"/>
      <c r="G64" s="346"/>
      <c r="H64" s="346"/>
      <c r="I64" s="346"/>
      <c r="J64" s="346"/>
      <c r="K64" s="346"/>
      <c r="L64" s="346"/>
      <c r="M64" s="346"/>
      <c r="N64" s="346"/>
      <c r="O64" s="346"/>
      <c r="P64" s="346"/>
      <c r="Q64" s="346"/>
      <c r="R64" s="346"/>
      <c r="S64" s="346"/>
      <c r="T64" s="346"/>
      <c r="U64" s="346"/>
      <c r="V64" s="346"/>
      <c r="W64" s="346"/>
      <c r="X64" s="346"/>
      <c r="Y64" s="346"/>
    </row>
    <row r="65" spans="1:25" x14ac:dyDescent="0.25">
      <c r="A65" s="346"/>
      <c r="B65" s="346"/>
      <c r="C65" s="346"/>
      <c r="D65" s="346"/>
      <c r="E65" s="346"/>
      <c r="F65" s="346"/>
      <c r="G65" s="346"/>
      <c r="H65" s="346"/>
      <c r="I65" s="346"/>
      <c r="J65" s="346"/>
      <c r="K65" s="346"/>
      <c r="L65" s="346"/>
      <c r="M65" s="346"/>
      <c r="N65" s="346"/>
      <c r="O65" s="346"/>
      <c r="P65" s="346"/>
      <c r="Q65" s="346"/>
      <c r="R65" s="346"/>
      <c r="S65" s="346"/>
      <c r="T65" s="346"/>
      <c r="U65" s="346"/>
      <c r="V65" s="346"/>
      <c r="W65" s="346"/>
      <c r="X65" s="346"/>
      <c r="Y65" s="346"/>
    </row>
    <row r="66" spans="1:25" x14ac:dyDescent="0.25">
      <c r="A66" s="346"/>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row>
    <row r="67" spans="1:25" x14ac:dyDescent="0.25">
      <c r="A67" s="346"/>
      <c r="B67" s="346"/>
      <c r="C67" s="346"/>
      <c r="D67" s="346"/>
      <c r="E67" s="346"/>
      <c r="F67" s="346"/>
      <c r="G67" s="346"/>
      <c r="H67" s="346"/>
      <c r="I67" s="346"/>
      <c r="J67" s="346"/>
      <c r="K67" s="346"/>
      <c r="L67" s="346"/>
      <c r="M67" s="346"/>
      <c r="N67" s="346"/>
      <c r="O67" s="346"/>
      <c r="P67" s="346"/>
      <c r="Q67" s="346"/>
      <c r="R67" s="346"/>
      <c r="S67" s="346"/>
      <c r="T67" s="346"/>
      <c r="U67" s="346"/>
      <c r="V67" s="346"/>
      <c r="W67" s="346"/>
      <c r="X67" s="346"/>
      <c r="Y67" s="346"/>
    </row>
    <row r="68" spans="1:25" x14ac:dyDescent="0.25">
      <c r="A68" s="346"/>
      <c r="B68" s="346"/>
      <c r="C68" s="346"/>
      <c r="D68" s="346"/>
      <c r="E68" s="346"/>
      <c r="F68" s="346"/>
      <c r="G68" s="346"/>
      <c r="H68" s="346"/>
      <c r="I68" s="346"/>
      <c r="J68" s="346"/>
      <c r="K68" s="346"/>
      <c r="L68" s="346"/>
      <c r="M68" s="346"/>
      <c r="N68" s="346"/>
      <c r="O68" s="346"/>
      <c r="P68" s="346"/>
      <c r="Q68" s="346"/>
      <c r="R68" s="346"/>
      <c r="S68" s="346"/>
      <c r="T68" s="346"/>
      <c r="U68" s="346"/>
      <c r="V68" s="346"/>
      <c r="W68" s="346"/>
      <c r="X68" s="346"/>
      <c r="Y68" s="346"/>
    </row>
    <row r="69" spans="1:25" x14ac:dyDescent="0.25">
      <c r="A69" s="346"/>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row>
    <row r="70" spans="1:25" x14ac:dyDescent="0.25">
      <c r="A70" s="346"/>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row>
    <row r="71" spans="1:25" x14ac:dyDescent="0.25">
      <c r="A71" s="346"/>
      <c r="B71" s="346"/>
      <c r="C71" s="346"/>
      <c r="D71" s="346"/>
      <c r="E71" s="346"/>
      <c r="F71" s="346"/>
      <c r="G71" s="346"/>
      <c r="H71" s="346"/>
      <c r="I71" s="346"/>
      <c r="J71" s="346"/>
      <c r="K71" s="346"/>
      <c r="L71" s="346"/>
      <c r="M71" s="346"/>
      <c r="N71" s="346"/>
      <c r="O71" s="346"/>
      <c r="P71" s="346"/>
      <c r="Q71" s="346"/>
      <c r="R71" s="346"/>
      <c r="S71" s="346"/>
      <c r="T71" s="346"/>
      <c r="U71" s="346"/>
      <c r="V71" s="346"/>
      <c r="W71" s="346"/>
      <c r="X71" s="346"/>
      <c r="Y71" s="346"/>
    </row>
    <row r="72" spans="1:25" x14ac:dyDescent="0.25">
      <c r="A72" s="346"/>
      <c r="B72" s="346"/>
      <c r="C72" s="346"/>
      <c r="D72" s="346"/>
      <c r="E72" s="346"/>
      <c r="F72" s="346"/>
      <c r="G72" s="346"/>
      <c r="H72" s="346"/>
      <c r="I72" s="346"/>
      <c r="J72" s="346"/>
      <c r="K72" s="346"/>
      <c r="L72" s="346"/>
      <c r="M72" s="346"/>
      <c r="N72" s="346"/>
      <c r="O72" s="346"/>
      <c r="P72" s="346"/>
      <c r="Q72" s="346"/>
      <c r="R72" s="346"/>
      <c r="S72" s="346"/>
      <c r="T72" s="346"/>
      <c r="U72" s="346"/>
      <c r="V72" s="346"/>
      <c r="W72" s="346"/>
      <c r="X72" s="346"/>
      <c r="Y72" s="346"/>
    </row>
    <row r="73" spans="1:25" x14ac:dyDescent="0.25">
      <c r="A73" s="346"/>
      <c r="B73" s="346"/>
      <c r="C73" s="346"/>
      <c r="D73" s="346"/>
      <c r="E73" s="346"/>
      <c r="F73" s="346"/>
      <c r="G73" s="346"/>
      <c r="H73" s="346"/>
      <c r="I73" s="346"/>
      <c r="J73" s="346"/>
      <c r="K73" s="346"/>
      <c r="L73" s="346"/>
      <c r="M73" s="346"/>
      <c r="N73" s="346"/>
      <c r="O73" s="346"/>
      <c r="P73" s="346"/>
      <c r="Q73" s="346"/>
      <c r="R73" s="346"/>
      <c r="S73" s="346"/>
      <c r="T73" s="346"/>
      <c r="U73" s="346"/>
      <c r="V73" s="346"/>
      <c r="W73" s="346"/>
      <c r="X73" s="346"/>
      <c r="Y73" s="346"/>
    </row>
    <row r="74" spans="1:25" x14ac:dyDescent="0.25">
      <c r="A74" s="346"/>
      <c r="B74" s="346"/>
      <c r="C74" s="346"/>
      <c r="D74" s="346"/>
      <c r="E74" s="346"/>
      <c r="F74" s="346"/>
      <c r="G74" s="346"/>
      <c r="H74" s="346"/>
      <c r="I74" s="346"/>
      <c r="J74" s="346"/>
      <c r="K74" s="346"/>
      <c r="L74" s="346"/>
      <c r="M74" s="346"/>
      <c r="N74" s="346"/>
      <c r="O74" s="346"/>
      <c r="P74" s="346"/>
      <c r="Q74" s="346"/>
      <c r="R74" s="346"/>
      <c r="S74" s="346"/>
      <c r="T74" s="346"/>
      <c r="U74" s="346"/>
      <c r="V74" s="346"/>
      <c r="W74" s="346"/>
      <c r="X74" s="346"/>
      <c r="Y74" s="346"/>
    </row>
    <row r="75" spans="1:25" x14ac:dyDescent="0.25">
      <c r="A75" s="346"/>
      <c r="B75" s="346"/>
      <c r="C75" s="346"/>
      <c r="D75" s="346"/>
      <c r="E75" s="346"/>
      <c r="F75" s="346"/>
      <c r="G75" s="346"/>
      <c r="H75" s="346"/>
      <c r="I75" s="346"/>
      <c r="J75" s="346"/>
      <c r="K75" s="346"/>
      <c r="L75" s="346"/>
      <c r="M75" s="346"/>
      <c r="N75" s="346"/>
      <c r="O75" s="346"/>
      <c r="P75" s="346"/>
      <c r="Q75" s="346"/>
      <c r="R75" s="346"/>
      <c r="S75" s="346"/>
      <c r="T75" s="346"/>
      <c r="U75" s="346"/>
      <c r="V75" s="346"/>
      <c r="W75" s="346"/>
      <c r="X75" s="346"/>
      <c r="Y75" s="346"/>
    </row>
    <row r="76" spans="1:25" x14ac:dyDescent="0.25">
      <c r="A76" s="346"/>
      <c r="B76" s="346"/>
      <c r="C76" s="346"/>
      <c r="D76" s="346"/>
      <c r="E76" s="346"/>
      <c r="F76" s="346"/>
      <c r="G76" s="346"/>
      <c r="H76" s="346"/>
      <c r="I76" s="346"/>
      <c r="J76" s="346"/>
      <c r="K76" s="346"/>
      <c r="L76" s="346"/>
      <c r="M76" s="346"/>
      <c r="N76" s="346"/>
      <c r="O76" s="346"/>
      <c r="P76" s="346"/>
      <c r="Q76" s="346"/>
      <c r="R76" s="346"/>
      <c r="S76" s="346"/>
      <c r="T76" s="346"/>
      <c r="U76" s="346"/>
      <c r="V76" s="346"/>
      <c r="W76" s="346"/>
      <c r="X76" s="346"/>
      <c r="Y76" s="346"/>
    </row>
    <row r="77" spans="1:25" x14ac:dyDescent="0.25">
      <c r="A77" s="346"/>
      <c r="B77" s="346"/>
      <c r="C77" s="346"/>
      <c r="D77" s="346"/>
      <c r="E77" s="346"/>
      <c r="F77" s="346"/>
      <c r="G77" s="346"/>
      <c r="H77" s="346"/>
      <c r="I77" s="346"/>
      <c r="J77" s="346"/>
      <c r="K77" s="346"/>
      <c r="L77" s="346"/>
      <c r="M77" s="346"/>
      <c r="N77" s="346"/>
      <c r="O77" s="346"/>
      <c r="P77" s="346"/>
      <c r="Q77" s="346"/>
      <c r="R77" s="346"/>
      <c r="S77" s="346"/>
      <c r="T77" s="346"/>
      <c r="U77" s="346"/>
      <c r="V77" s="346"/>
      <c r="W77" s="346"/>
      <c r="X77" s="346"/>
      <c r="Y77" s="346"/>
    </row>
    <row r="78" spans="1:25" x14ac:dyDescent="0.25">
      <c r="A78" s="346"/>
      <c r="B78" s="346"/>
      <c r="C78" s="346"/>
      <c r="D78" s="346"/>
      <c r="E78" s="346"/>
      <c r="F78" s="346"/>
      <c r="G78" s="346"/>
      <c r="H78" s="346"/>
      <c r="I78" s="346"/>
      <c r="J78" s="346"/>
      <c r="K78" s="346"/>
      <c r="L78" s="346"/>
      <c r="M78" s="346"/>
      <c r="N78" s="346"/>
      <c r="O78" s="346"/>
      <c r="P78" s="346"/>
      <c r="Q78" s="346"/>
      <c r="R78" s="346"/>
      <c r="S78" s="346"/>
      <c r="T78" s="346"/>
      <c r="U78" s="346"/>
      <c r="V78" s="346"/>
      <c r="W78" s="346"/>
      <c r="X78" s="346"/>
      <c r="Y78" s="346"/>
    </row>
    <row r="79" spans="1:25" x14ac:dyDescent="0.25">
      <c r="A79" s="346"/>
      <c r="B79" s="346"/>
      <c r="C79" s="346"/>
      <c r="D79" s="346"/>
      <c r="E79" s="346"/>
      <c r="F79" s="346"/>
      <c r="G79" s="346"/>
      <c r="H79" s="346"/>
      <c r="I79" s="346"/>
      <c r="J79" s="346"/>
      <c r="K79" s="346"/>
      <c r="L79" s="346"/>
      <c r="M79" s="346"/>
      <c r="N79" s="346"/>
      <c r="O79" s="346"/>
      <c r="P79" s="346"/>
      <c r="Q79" s="346"/>
      <c r="R79" s="346"/>
      <c r="S79" s="346"/>
      <c r="T79" s="346"/>
      <c r="U79" s="346"/>
      <c r="V79" s="346"/>
      <c r="W79" s="346"/>
      <c r="X79" s="346"/>
      <c r="Y79" s="346"/>
    </row>
    <row r="80" spans="1:25" x14ac:dyDescent="0.25">
      <c r="A80" s="346"/>
      <c r="B80" s="346"/>
      <c r="C80" s="346"/>
      <c r="D80" s="346"/>
      <c r="E80" s="346"/>
      <c r="F80" s="346"/>
      <c r="G80" s="346"/>
      <c r="H80" s="346"/>
      <c r="I80" s="346"/>
      <c r="J80" s="346"/>
      <c r="K80" s="346"/>
      <c r="L80" s="346"/>
      <c r="M80" s="346"/>
      <c r="N80" s="346"/>
      <c r="O80" s="346"/>
      <c r="P80" s="346"/>
      <c r="Q80" s="346"/>
      <c r="R80" s="346"/>
      <c r="S80" s="346"/>
      <c r="T80" s="346"/>
      <c r="U80" s="346"/>
      <c r="V80" s="346"/>
      <c r="W80" s="346"/>
      <c r="X80" s="346"/>
      <c r="Y80" s="346"/>
    </row>
    <row r="81" spans="1:25" x14ac:dyDescent="0.25">
      <c r="A81" s="346"/>
      <c r="B81" s="346"/>
      <c r="C81" s="346"/>
      <c r="D81" s="346"/>
      <c r="E81" s="346"/>
      <c r="F81" s="346"/>
      <c r="G81" s="346"/>
      <c r="H81" s="346"/>
      <c r="I81" s="346"/>
      <c r="J81" s="346"/>
      <c r="K81" s="346"/>
      <c r="L81" s="346"/>
      <c r="M81" s="346"/>
      <c r="N81" s="346"/>
      <c r="O81" s="346"/>
      <c r="P81" s="346"/>
      <c r="Q81" s="346"/>
      <c r="R81" s="346"/>
      <c r="S81" s="346"/>
      <c r="T81" s="346"/>
      <c r="U81" s="346"/>
      <c r="V81" s="346"/>
      <c r="W81" s="346"/>
      <c r="X81" s="346"/>
      <c r="Y81" s="346"/>
    </row>
    <row r="82" spans="1:25" x14ac:dyDescent="0.25">
      <c r="A82" s="346"/>
      <c r="B82" s="346"/>
      <c r="C82" s="346"/>
      <c r="D82" s="346"/>
      <c r="E82" s="346"/>
      <c r="F82" s="346"/>
      <c r="G82" s="346"/>
      <c r="H82" s="346"/>
      <c r="I82" s="346"/>
      <c r="J82" s="346"/>
      <c r="K82" s="346"/>
      <c r="L82" s="346"/>
      <c r="M82" s="346"/>
      <c r="N82" s="346"/>
      <c r="O82" s="346"/>
      <c r="P82" s="346"/>
      <c r="Q82" s="346"/>
      <c r="R82" s="346"/>
      <c r="S82" s="346"/>
      <c r="T82" s="346"/>
      <c r="U82" s="346"/>
      <c r="V82" s="346"/>
      <c r="W82" s="346"/>
      <c r="X82" s="346"/>
      <c r="Y82" s="346"/>
    </row>
    <row r="83" spans="1:25" x14ac:dyDescent="0.25">
      <c r="A83" s="346"/>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row>
    <row r="84" spans="1:25" x14ac:dyDescent="0.25">
      <c r="A84" s="346"/>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row>
    <row r="85" spans="1:25" x14ac:dyDescent="0.25">
      <c r="A85" s="346"/>
      <c r="B85" s="346"/>
      <c r="C85" s="346"/>
      <c r="D85" s="346"/>
      <c r="E85" s="346"/>
      <c r="F85" s="346"/>
      <c r="G85" s="346"/>
      <c r="H85" s="346"/>
      <c r="I85" s="346"/>
      <c r="J85" s="346"/>
      <c r="K85" s="346"/>
      <c r="L85" s="346"/>
      <c r="M85" s="346"/>
      <c r="N85" s="346"/>
      <c r="O85" s="346"/>
      <c r="P85" s="346"/>
      <c r="Q85" s="346"/>
      <c r="R85" s="346"/>
      <c r="S85" s="346"/>
      <c r="T85" s="346"/>
      <c r="U85" s="346"/>
      <c r="V85" s="346"/>
      <c r="W85" s="346"/>
      <c r="X85" s="346"/>
      <c r="Y85" s="346"/>
    </row>
    <row r="86" spans="1:25" x14ac:dyDescent="0.25">
      <c r="A86" s="346"/>
      <c r="B86" s="346"/>
      <c r="C86" s="346"/>
      <c r="D86" s="346"/>
      <c r="E86" s="346"/>
      <c r="F86" s="346"/>
      <c r="G86" s="346"/>
      <c r="H86" s="346"/>
      <c r="I86" s="346"/>
      <c r="J86" s="346"/>
      <c r="K86" s="346"/>
      <c r="L86" s="346"/>
      <c r="M86" s="346"/>
      <c r="N86" s="346"/>
      <c r="O86" s="346"/>
      <c r="P86" s="346"/>
      <c r="Q86" s="346"/>
      <c r="R86" s="346"/>
      <c r="S86" s="346"/>
      <c r="T86" s="346"/>
      <c r="U86" s="346"/>
      <c r="V86" s="346"/>
      <c r="W86" s="346"/>
      <c r="X86" s="346"/>
      <c r="Y86" s="346"/>
    </row>
    <row r="87" spans="1:25" x14ac:dyDescent="0.25">
      <c r="A87" s="346"/>
      <c r="B87" s="346"/>
      <c r="C87" s="346"/>
      <c r="D87" s="346"/>
      <c r="E87" s="346"/>
      <c r="F87" s="346"/>
      <c r="G87" s="346"/>
      <c r="H87" s="346"/>
      <c r="I87" s="346"/>
      <c r="J87" s="346"/>
      <c r="K87" s="346"/>
      <c r="L87" s="346"/>
      <c r="M87" s="346"/>
      <c r="N87" s="346"/>
      <c r="O87" s="346"/>
      <c r="P87" s="346"/>
      <c r="Q87" s="346"/>
      <c r="R87" s="346"/>
      <c r="S87" s="346"/>
      <c r="T87" s="346"/>
      <c r="U87" s="346"/>
      <c r="V87" s="346"/>
      <c r="W87" s="346"/>
      <c r="X87" s="346"/>
      <c r="Y87" s="346"/>
    </row>
    <row r="88" spans="1:25" x14ac:dyDescent="0.25">
      <c r="A88" s="346"/>
      <c r="B88" s="346"/>
      <c r="C88" s="346"/>
      <c r="D88" s="346"/>
      <c r="E88" s="346"/>
      <c r="F88" s="346"/>
      <c r="G88" s="346"/>
      <c r="H88" s="346"/>
      <c r="I88" s="346"/>
      <c r="J88" s="346"/>
      <c r="K88" s="346"/>
      <c r="L88" s="346"/>
      <c r="M88" s="346"/>
      <c r="N88" s="346"/>
      <c r="O88" s="346"/>
      <c r="P88" s="346"/>
      <c r="Q88" s="346"/>
      <c r="R88" s="346"/>
      <c r="S88" s="346"/>
      <c r="T88" s="346"/>
      <c r="U88" s="346"/>
      <c r="V88" s="346"/>
      <c r="W88" s="346"/>
      <c r="X88" s="346"/>
      <c r="Y88" s="346"/>
    </row>
    <row r="89" spans="1:25" x14ac:dyDescent="0.25">
      <c r="A89" s="346"/>
      <c r="B89" s="346"/>
      <c r="C89" s="346"/>
      <c r="D89" s="346"/>
      <c r="E89" s="346"/>
      <c r="F89" s="346"/>
      <c r="G89" s="346"/>
      <c r="H89" s="346"/>
      <c r="I89" s="346"/>
      <c r="J89" s="346"/>
      <c r="K89" s="346"/>
      <c r="L89" s="346"/>
      <c r="M89" s="346"/>
      <c r="N89" s="346"/>
      <c r="O89" s="346"/>
      <c r="P89" s="346"/>
      <c r="Q89" s="346"/>
      <c r="R89" s="346"/>
      <c r="S89" s="346"/>
      <c r="T89" s="346"/>
      <c r="U89" s="346"/>
      <c r="V89" s="346"/>
      <c r="W89" s="346"/>
      <c r="X89" s="346"/>
      <c r="Y89" s="346"/>
    </row>
    <row r="90" spans="1:25" x14ac:dyDescent="0.25">
      <c r="A90" s="346"/>
      <c r="B90" s="346"/>
      <c r="C90" s="346"/>
      <c r="D90" s="346"/>
      <c r="E90" s="346"/>
      <c r="F90" s="346"/>
      <c r="G90" s="346"/>
      <c r="H90" s="346"/>
      <c r="I90" s="346"/>
      <c r="J90" s="346"/>
      <c r="K90" s="346"/>
      <c r="L90" s="346"/>
      <c r="M90" s="346"/>
      <c r="N90" s="346"/>
      <c r="O90" s="346"/>
      <c r="P90" s="346"/>
      <c r="Q90" s="346"/>
      <c r="R90" s="346"/>
      <c r="S90" s="346"/>
      <c r="T90" s="346"/>
      <c r="U90" s="346"/>
      <c r="V90" s="346"/>
      <c r="W90" s="346"/>
      <c r="X90" s="346"/>
      <c r="Y90" s="346"/>
    </row>
    <row r="91" spans="1:25" x14ac:dyDescent="0.25">
      <c r="A91" s="346"/>
      <c r="B91" s="346"/>
      <c r="C91" s="346"/>
      <c r="D91" s="346"/>
      <c r="E91" s="346"/>
      <c r="F91" s="346"/>
      <c r="G91" s="346"/>
      <c r="H91" s="346"/>
      <c r="I91" s="346"/>
      <c r="J91" s="346"/>
      <c r="K91" s="346"/>
      <c r="L91" s="346"/>
      <c r="M91" s="346"/>
      <c r="N91" s="346"/>
      <c r="O91" s="346"/>
      <c r="P91" s="346"/>
      <c r="Q91" s="346"/>
      <c r="R91" s="346"/>
      <c r="S91" s="346"/>
      <c r="T91" s="346"/>
      <c r="U91" s="346"/>
      <c r="V91" s="346"/>
      <c r="W91" s="346"/>
      <c r="X91" s="346"/>
      <c r="Y91" s="346"/>
    </row>
    <row r="92" spans="1:25" x14ac:dyDescent="0.25">
      <c r="A92" s="346"/>
      <c r="B92" s="346"/>
      <c r="C92" s="346"/>
      <c r="D92" s="346"/>
      <c r="E92" s="346"/>
      <c r="F92" s="346"/>
      <c r="G92" s="346"/>
      <c r="H92" s="346"/>
      <c r="I92" s="346"/>
      <c r="J92" s="346"/>
      <c r="K92" s="346"/>
      <c r="L92" s="346"/>
      <c r="M92" s="346"/>
      <c r="N92" s="346"/>
      <c r="O92" s="346"/>
      <c r="P92" s="346"/>
      <c r="Q92" s="346"/>
      <c r="R92" s="346"/>
      <c r="S92" s="346"/>
      <c r="T92" s="346"/>
      <c r="U92" s="346"/>
      <c r="V92" s="346"/>
      <c r="W92" s="346"/>
      <c r="X92" s="346"/>
      <c r="Y92" s="346"/>
    </row>
    <row r="93" spans="1:25" x14ac:dyDescent="0.25">
      <c r="A93" s="346"/>
      <c r="B93" s="346"/>
      <c r="C93" s="346"/>
      <c r="D93" s="346"/>
      <c r="E93" s="346"/>
      <c r="F93" s="346"/>
      <c r="G93" s="346"/>
      <c r="H93" s="346"/>
      <c r="I93" s="346"/>
      <c r="J93" s="346"/>
      <c r="K93" s="346"/>
      <c r="L93" s="346"/>
      <c r="M93" s="346"/>
      <c r="N93" s="346"/>
      <c r="O93" s="346"/>
      <c r="P93" s="346"/>
      <c r="Q93" s="346"/>
      <c r="R93" s="346"/>
      <c r="S93" s="346"/>
      <c r="T93" s="346"/>
      <c r="U93" s="346"/>
      <c r="V93" s="346"/>
      <c r="W93" s="346"/>
      <c r="X93" s="346"/>
      <c r="Y93" s="346"/>
    </row>
    <row r="94" spans="1:25" x14ac:dyDescent="0.25">
      <c r="A94" s="346"/>
      <c r="B94" s="346"/>
      <c r="C94" s="346"/>
      <c r="D94" s="346"/>
      <c r="E94" s="346"/>
      <c r="F94" s="346"/>
      <c r="G94" s="346"/>
      <c r="H94" s="346"/>
      <c r="I94" s="346"/>
      <c r="J94" s="346"/>
      <c r="K94" s="346"/>
      <c r="L94" s="346"/>
      <c r="M94" s="346"/>
      <c r="N94" s="346"/>
      <c r="O94" s="346"/>
      <c r="P94" s="346"/>
      <c r="Q94" s="346"/>
      <c r="R94" s="346"/>
      <c r="S94" s="346"/>
      <c r="T94" s="346"/>
      <c r="U94" s="346"/>
      <c r="V94" s="346"/>
      <c r="W94" s="346"/>
      <c r="X94" s="346"/>
      <c r="Y94" s="346"/>
    </row>
    <row r="95" spans="1:25" x14ac:dyDescent="0.25">
      <c r="A95" s="346"/>
      <c r="B95" s="346"/>
      <c r="C95" s="346"/>
      <c r="D95" s="346"/>
      <c r="E95" s="346"/>
      <c r="F95" s="346"/>
      <c r="G95" s="346"/>
      <c r="H95" s="346"/>
      <c r="I95" s="346"/>
      <c r="J95" s="346"/>
      <c r="K95" s="346"/>
      <c r="L95" s="346"/>
      <c r="M95" s="346"/>
      <c r="N95" s="346"/>
      <c r="O95" s="346"/>
      <c r="P95" s="346"/>
      <c r="Q95" s="346"/>
      <c r="R95" s="346"/>
      <c r="S95" s="346"/>
      <c r="T95" s="346"/>
      <c r="U95" s="346"/>
      <c r="V95" s="346"/>
      <c r="W95" s="346"/>
      <c r="X95" s="346"/>
      <c r="Y95" s="346"/>
    </row>
    <row r="96" spans="1:25" x14ac:dyDescent="0.25">
      <c r="A96" s="346"/>
      <c r="B96" s="346"/>
      <c r="C96" s="346"/>
      <c r="D96" s="346"/>
      <c r="E96" s="346"/>
      <c r="F96" s="346"/>
      <c r="G96" s="346"/>
      <c r="H96" s="346"/>
      <c r="I96" s="346"/>
      <c r="J96" s="346"/>
      <c r="K96" s="346"/>
      <c r="L96" s="346"/>
      <c r="M96" s="346"/>
      <c r="N96" s="346"/>
      <c r="O96" s="346"/>
      <c r="P96" s="346"/>
      <c r="Q96" s="346"/>
      <c r="R96" s="346"/>
      <c r="S96" s="346"/>
      <c r="T96" s="346"/>
      <c r="U96" s="346"/>
      <c r="V96" s="346"/>
      <c r="W96" s="346"/>
      <c r="X96" s="346"/>
      <c r="Y96" s="346"/>
    </row>
    <row r="97" spans="1:25" x14ac:dyDescent="0.25">
      <c r="A97" s="346"/>
      <c r="B97" s="346"/>
      <c r="C97" s="346"/>
      <c r="D97" s="346"/>
      <c r="E97" s="346"/>
      <c r="F97" s="346"/>
      <c r="G97" s="346"/>
      <c r="H97" s="346"/>
      <c r="I97" s="346"/>
      <c r="J97" s="346"/>
      <c r="K97" s="346"/>
      <c r="L97" s="346"/>
      <c r="M97" s="346"/>
      <c r="N97" s="346"/>
      <c r="O97" s="346"/>
      <c r="P97" s="346"/>
      <c r="Q97" s="346"/>
      <c r="R97" s="346"/>
      <c r="S97" s="346"/>
      <c r="T97" s="346"/>
      <c r="U97" s="346"/>
      <c r="V97" s="346"/>
      <c r="W97" s="346"/>
      <c r="X97" s="346"/>
      <c r="Y97" s="346"/>
    </row>
    <row r="98" spans="1:25" x14ac:dyDescent="0.25">
      <c r="A98" s="346"/>
      <c r="B98" s="346"/>
      <c r="C98" s="346"/>
      <c r="D98" s="346"/>
      <c r="E98" s="346"/>
      <c r="F98" s="346"/>
      <c r="G98" s="346"/>
      <c r="H98" s="346"/>
      <c r="I98" s="346"/>
      <c r="J98" s="346"/>
      <c r="K98" s="346"/>
      <c r="L98" s="346"/>
      <c r="M98" s="346"/>
      <c r="N98" s="346"/>
      <c r="O98" s="346"/>
      <c r="P98" s="346"/>
      <c r="Q98" s="346"/>
      <c r="R98" s="346"/>
      <c r="S98" s="346"/>
      <c r="T98" s="346"/>
      <c r="U98" s="346"/>
      <c r="V98" s="346"/>
      <c r="W98" s="346"/>
      <c r="X98" s="346"/>
      <c r="Y98" s="346"/>
    </row>
    <row r="99" spans="1:25" x14ac:dyDescent="0.25">
      <c r="A99" s="346"/>
      <c r="B99" s="346"/>
      <c r="C99" s="346"/>
      <c r="D99" s="346"/>
      <c r="E99" s="346"/>
      <c r="F99" s="346"/>
      <c r="G99" s="346"/>
      <c r="H99" s="346"/>
      <c r="I99" s="346"/>
      <c r="J99" s="346"/>
      <c r="K99" s="346"/>
      <c r="L99" s="346"/>
      <c r="M99" s="346"/>
      <c r="N99" s="346"/>
      <c r="O99" s="346"/>
      <c r="P99" s="346"/>
      <c r="Q99" s="346"/>
      <c r="R99" s="346"/>
      <c r="S99" s="346"/>
      <c r="T99" s="346"/>
      <c r="U99" s="346"/>
      <c r="V99" s="346"/>
      <c r="W99" s="346"/>
      <c r="X99" s="346"/>
      <c r="Y99" s="346"/>
    </row>
    <row r="100" spans="1:25" x14ac:dyDescent="0.25">
      <c r="A100" s="346"/>
      <c r="B100" s="346"/>
      <c r="C100" s="346"/>
      <c r="D100" s="346"/>
      <c r="E100" s="346"/>
      <c r="F100" s="346"/>
      <c r="G100" s="346"/>
      <c r="H100" s="346"/>
      <c r="I100" s="346"/>
      <c r="J100" s="346"/>
      <c r="K100" s="346"/>
      <c r="L100" s="346"/>
      <c r="M100" s="346"/>
      <c r="N100" s="346"/>
      <c r="O100" s="346"/>
      <c r="P100" s="346"/>
      <c r="Q100" s="346"/>
      <c r="R100" s="346"/>
      <c r="S100" s="346"/>
      <c r="T100" s="346"/>
      <c r="U100" s="346"/>
      <c r="V100" s="346"/>
      <c r="W100" s="346"/>
      <c r="X100" s="346"/>
      <c r="Y100" s="346"/>
    </row>
    <row r="101" spans="1:25" x14ac:dyDescent="0.25">
      <c r="A101" s="346"/>
      <c r="B101" s="346"/>
      <c r="C101" s="346"/>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346"/>
    </row>
    <row r="102" spans="1:25" x14ac:dyDescent="0.25">
      <c r="A102" s="346"/>
      <c r="B102" s="346"/>
      <c r="C102" s="346"/>
      <c r="D102" s="346"/>
      <c r="E102" s="346"/>
      <c r="F102" s="346"/>
      <c r="G102" s="346"/>
      <c r="H102" s="346"/>
      <c r="I102" s="346"/>
      <c r="J102" s="346"/>
      <c r="K102" s="346"/>
      <c r="L102" s="346"/>
      <c r="M102" s="346"/>
      <c r="N102" s="346"/>
      <c r="O102" s="346"/>
      <c r="P102" s="346"/>
      <c r="Q102" s="346"/>
      <c r="R102" s="346"/>
      <c r="S102" s="346"/>
      <c r="T102" s="346"/>
      <c r="U102" s="346"/>
      <c r="V102" s="346"/>
      <c r="W102" s="346"/>
      <c r="X102" s="346"/>
      <c r="Y102" s="346"/>
    </row>
    <row r="103" spans="1:25" x14ac:dyDescent="0.25">
      <c r="A103" s="346"/>
      <c r="B103" s="346"/>
      <c r="C103" s="346"/>
      <c r="D103" s="346"/>
      <c r="E103" s="346"/>
      <c r="F103" s="346"/>
      <c r="G103" s="346"/>
      <c r="H103" s="346"/>
      <c r="I103" s="346"/>
      <c r="J103" s="346"/>
      <c r="K103" s="346"/>
      <c r="L103" s="346"/>
      <c r="M103" s="346"/>
      <c r="N103" s="346"/>
      <c r="O103" s="346"/>
      <c r="P103" s="346"/>
      <c r="Q103" s="346"/>
      <c r="R103" s="346"/>
      <c r="S103" s="346"/>
      <c r="T103" s="346"/>
      <c r="U103" s="346"/>
      <c r="V103" s="346"/>
      <c r="W103" s="346"/>
      <c r="X103" s="346"/>
      <c r="Y103" s="346"/>
    </row>
    <row r="104" spans="1:25" x14ac:dyDescent="0.25">
      <c r="A104" s="346"/>
      <c r="B104" s="346"/>
      <c r="C104" s="346"/>
      <c r="D104" s="346"/>
      <c r="E104" s="346"/>
      <c r="F104" s="346"/>
      <c r="G104" s="346"/>
      <c r="H104" s="346"/>
      <c r="I104" s="346"/>
      <c r="J104" s="346"/>
      <c r="K104" s="346"/>
      <c r="L104" s="346"/>
      <c r="M104" s="346"/>
      <c r="N104" s="346"/>
      <c r="O104" s="346"/>
      <c r="P104" s="346"/>
      <c r="Q104" s="346"/>
      <c r="R104" s="346"/>
      <c r="S104" s="346"/>
      <c r="T104" s="346"/>
      <c r="U104" s="346"/>
      <c r="V104" s="346"/>
      <c r="W104" s="346"/>
      <c r="X104" s="346"/>
      <c r="Y104" s="346"/>
    </row>
    <row r="105" spans="1:25" x14ac:dyDescent="0.25">
      <c r="A105" s="346"/>
      <c r="B105" s="346"/>
      <c r="C105" s="346"/>
      <c r="D105" s="346"/>
      <c r="E105" s="346"/>
      <c r="F105" s="346"/>
      <c r="G105" s="346"/>
      <c r="H105" s="346"/>
      <c r="I105" s="346"/>
      <c r="J105" s="346"/>
      <c r="K105" s="346"/>
      <c r="L105" s="346"/>
      <c r="M105" s="346"/>
      <c r="N105" s="346"/>
      <c r="O105" s="346"/>
      <c r="P105" s="346"/>
      <c r="Q105" s="346"/>
      <c r="R105" s="346"/>
      <c r="S105" s="346"/>
      <c r="T105" s="346"/>
      <c r="U105" s="346"/>
      <c r="V105" s="346"/>
      <c r="W105" s="346"/>
      <c r="X105" s="346"/>
      <c r="Y105" s="346"/>
    </row>
    <row r="106" spans="1:25" x14ac:dyDescent="0.25">
      <c r="A106" s="346"/>
      <c r="B106" s="346"/>
      <c r="C106" s="346"/>
      <c r="D106" s="346"/>
      <c r="E106" s="346"/>
      <c r="F106" s="346"/>
      <c r="G106" s="346"/>
      <c r="H106" s="346"/>
      <c r="I106" s="346"/>
      <c r="J106" s="346"/>
      <c r="K106" s="346"/>
      <c r="L106" s="346"/>
      <c r="M106" s="346"/>
      <c r="N106" s="346"/>
      <c r="O106" s="346"/>
      <c r="P106" s="346"/>
      <c r="Q106" s="346"/>
      <c r="R106" s="346"/>
      <c r="S106" s="346"/>
      <c r="T106" s="346"/>
      <c r="U106" s="346"/>
      <c r="V106" s="346"/>
      <c r="W106" s="346"/>
      <c r="X106" s="346"/>
      <c r="Y106" s="346"/>
    </row>
    <row r="107" spans="1:25" x14ac:dyDescent="0.25">
      <c r="A107" s="346"/>
      <c r="B107" s="346"/>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row>
    <row r="108" spans="1:25" x14ac:dyDescent="0.25">
      <c r="A108" s="346"/>
      <c r="B108" s="346"/>
      <c r="C108" s="346"/>
      <c r="D108" s="346"/>
      <c r="E108" s="346"/>
      <c r="F108" s="346"/>
      <c r="G108" s="346"/>
      <c r="H108" s="346"/>
      <c r="I108" s="346"/>
      <c r="J108" s="346"/>
      <c r="K108" s="346"/>
      <c r="L108" s="346"/>
      <c r="M108" s="346"/>
      <c r="N108" s="346"/>
      <c r="O108" s="346"/>
      <c r="P108" s="346"/>
      <c r="Q108" s="346"/>
      <c r="R108" s="346"/>
      <c r="S108" s="346"/>
      <c r="T108" s="346"/>
      <c r="U108" s="346"/>
      <c r="V108" s="346"/>
      <c r="W108" s="346"/>
      <c r="X108" s="346"/>
      <c r="Y108" s="346"/>
    </row>
    <row r="109" spans="1:25" x14ac:dyDescent="0.25">
      <c r="A109" s="346"/>
      <c r="B109" s="346"/>
      <c r="C109" s="346"/>
      <c r="D109" s="346"/>
      <c r="E109" s="346"/>
      <c r="F109" s="346"/>
      <c r="G109" s="346"/>
      <c r="H109" s="346"/>
      <c r="I109" s="346"/>
      <c r="J109" s="346"/>
      <c r="K109" s="346"/>
      <c r="L109" s="346"/>
      <c r="M109" s="346"/>
      <c r="N109" s="346"/>
      <c r="O109" s="346"/>
      <c r="P109" s="346"/>
      <c r="Q109" s="346"/>
      <c r="R109" s="346"/>
      <c r="S109" s="346"/>
      <c r="T109" s="346"/>
      <c r="U109" s="346"/>
      <c r="V109" s="346"/>
      <c r="W109" s="346"/>
      <c r="X109" s="346"/>
      <c r="Y109" s="346"/>
    </row>
    <row r="110" spans="1:25" x14ac:dyDescent="0.25">
      <c r="A110" s="346"/>
      <c r="B110" s="346"/>
      <c r="C110" s="346"/>
      <c r="D110" s="346"/>
      <c r="E110" s="346"/>
      <c r="F110" s="346"/>
      <c r="G110" s="346"/>
      <c r="H110" s="346"/>
      <c r="I110" s="346"/>
      <c r="J110" s="346"/>
      <c r="K110" s="346"/>
      <c r="L110" s="346"/>
      <c r="M110" s="346"/>
      <c r="N110" s="346"/>
      <c r="O110" s="346"/>
      <c r="P110" s="346"/>
      <c r="Q110" s="346"/>
      <c r="R110" s="346"/>
      <c r="S110" s="346"/>
      <c r="T110" s="346"/>
      <c r="U110" s="346"/>
      <c r="V110" s="346"/>
      <c r="W110" s="346"/>
      <c r="X110" s="346"/>
      <c r="Y110" s="346"/>
    </row>
    <row r="111" spans="1:25" x14ac:dyDescent="0.25">
      <c r="A111" s="346"/>
      <c r="B111" s="346"/>
      <c r="C111" s="346"/>
      <c r="D111" s="346"/>
      <c r="E111" s="346"/>
      <c r="F111" s="346"/>
      <c r="G111" s="346"/>
      <c r="H111" s="346"/>
      <c r="I111" s="346"/>
      <c r="J111" s="346"/>
      <c r="K111" s="346"/>
      <c r="L111" s="346"/>
      <c r="M111" s="346"/>
      <c r="N111" s="346"/>
      <c r="O111" s="346"/>
      <c r="P111" s="346"/>
      <c r="Q111" s="346"/>
      <c r="R111" s="346"/>
      <c r="S111" s="346"/>
      <c r="T111" s="346"/>
      <c r="U111" s="346"/>
      <c r="V111" s="346"/>
      <c r="W111" s="346"/>
      <c r="X111" s="346"/>
      <c r="Y111" s="346"/>
    </row>
    <row r="112" spans="1:25" x14ac:dyDescent="0.25">
      <c r="A112" s="346"/>
      <c r="B112" s="346"/>
      <c r="C112" s="346"/>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row>
    <row r="113" spans="1:25" x14ac:dyDescent="0.25">
      <c r="A113" s="346"/>
      <c r="B113" s="346"/>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row>
    <row r="114" spans="1:25" x14ac:dyDescent="0.25">
      <c r="A114" s="346"/>
      <c r="B114" s="346"/>
      <c r="C114" s="346"/>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row>
    <row r="115" spans="1:25" x14ac:dyDescent="0.25">
      <c r="A115" s="219"/>
      <c r="B115" s="219"/>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row>
    <row r="116" spans="1:25" x14ac:dyDescent="0.25">
      <c r="A116" s="219"/>
      <c r="B116" s="219"/>
      <c r="C116" s="219"/>
      <c r="D116" s="219"/>
      <c r="E116" s="219"/>
      <c r="F116" s="219"/>
      <c r="G116" s="219"/>
      <c r="H116" s="219"/>
      <c r="I116" s="219"/>
      <c r="J116" s="219"/>
      <c r="K116" s="219"/>
      <c r="L116" s="219"/>
      <c r="M116" s="219"/>
      <c r="N116" s="219"/>
      <c r="O116" s="219"/>
      <c r="P116" s="219"/>
      <c r="Q116" s="219"/>
      <c r="R116" s="219"/>
      <c r="S116" s="219"/>
      <c r="T116" s="219"/>
      <c r="U116" s="219"/>
      <c r="V116" s="219"/>
      <c r="W116" s="219"/>
      <c r="X116" s="219"/>
      <c r="Y116" s="219"/>
    </row>
    <row r="117" spans="1:25" x14ac:dyDescent="0.25">
      <c r="A117" s="219"/>
      <c r="B117" s="219"/>
      <c r="C117" s="219"/>
      <c r="D117" s="219"/>
      <c r="E117" s="219"/>
      <c r="F117" s="219"/>
      <c r="G117" s="219"/>
      <c r="H117" s="219"/>
      <c r="I117" s="219"/>
      <c r="J117" s="219"/>
      <c r="K117" s="219"/>
      <c r="L117" s="219"/>
      <c r="M117" s="219"/>
      <c r="N117" s="219"/>
      <c r="O117" s="219"/>
      <c r="P117" s="219"/>
      <c r="Q117" s="219"/>
      <c r="R117" s="219"/>
      <c r="S117" s="219"/>
      <c r="T117" s="219"/>
      <c r="U117" s="219"/>
      <c r="V117" s="219"/>
      <c r="W117" s="219"/>
      <c r="X117" s="219"/>
      <c r="Y117" s="219"/>
    </row>
    <row r="118" spans="1:25" x14ac:dyDescent="0.25">
      <c r="A118" s="219"/>
      <c r="B118" s="219"/>
      <c r="C118" s="219"/>
      <c r="D118" s="219"/>
      <c r="E118" s="219"/>
      <c r="F118" s="219"/>
      <c r="G118" s="219"/>
      <c r="H118" s="219"/>
      <c r="I118" s="219"/>
      <c r="J118" s="219"/>
      <c r="K118" s="219"/>
      <c r="L118" s="219"/>
      <c r="M118" s="219"/>
      <c r="N118" s="219"/>
      <c r="O118" s="219"/>
      <c r="P118" s="219"/>
      <c r="Q118" s="219"/>
      <c r="R118" s="219"/>
      <c r="S118" s="219"/>
      <c r="T118" s="219"/>
      <c r="U118" s="219"/>
      <c r="V118" s="219"/>
      <c r="W118" s="219"/>
      <c r="X118" s="219"/>
      <c r="Y118" s="219"/>
    </row>
    <row r="119" spans="1:25" x14ac:dyDescent="0.25">
      <c r="A119" s="219"/>
      <c r="B119" s="219"/>
      <c r="C119" s="219"/>
      <c r="D119" s="219"/>
      <c r="E119" s="219"/>
      <c r="F119" s="219"/>
      <c r="G119" s="219"/>
      <c r="H119" s="219"/>
      <c r="I119" s="219"/>
      <c r="J119" s="219"/>
      <c r="K119" s="219"/>
      <c r="L119" s="219"/>
      <c r="M119" s="219"/>
      <c r="N119" s="219"/>
      <c r="O119" s="219"/>
      <c r="P119" s="219"/>
      <c r="Q119" s="219"/>
      <c r="R119" s="219"/>
      <c r="S119" s="219"/>
      <c r="T119" s="219"/>
      <c r="U119" s="219"/>
      <c r="V119" s="219"/>
      <c r="W119" s="219"/>
      <c r="X119" s="219"/>
      <c r="Y119" s="219"/>
    </row>
    <row r="120" spans="1:25" x14ac:dyDescent="0.25">
      <c r="A120" s="219"/>
      <c r="B120" s="219"/>
      <c r="C120" s="219"/>
      <c r="D120" s="219"/>
      <c r="E120" s="219"/>
      <c r="F120" s="219"/>
      <c r="G120" s="219"/>
      <c r="H120" s="219"/>
      <c r="I120" s="219"/>
      <c r="J120" s="219"/>
      <c r="K120" s="219"/>
      <c r="L120" s="219"/>
      <c r="M120" s="219"/>
      <c r="N120" s="219"/>
      <c r="O120" s="219"/>
      <c r="P120" s="219"/>
      <c r="Q120" s="219"/>
      <c r="R120" s="219"/>
      <c r="S120" s="219"/>
      <c r="T120" s="219"/>
      <c r="U120" s="219"/>
      <c r="V120" s="219"/>
      <c r="W120" s="219"/>
      <c r="X120" s="219"/>
      <c r="Y120" s="219"/>
    </row>
    <row r="121" spans="1:25" x14ac:dyDescent="0.25">
      <c r="A121" s="219"/>
      <c r="B121" s="219"/>
      <c r="C121" s="219"/>
      <c r="D121" s="219"/>
      <c r="E121" s="219"/>
      <c r="F121" s="219"/>
      <c r="G121" s="219"/>
      <c r="H121" s="219"/>
      <c r="I121" s="219"/>
      <c r="J121" s="219"/>
      <c r="K121" s="219"/>
      <c r="L121" s="219"/>
      <c r="M121" s="219"/>
      <c r="N121" s="219"/>
      <c r="O121" s="219"/>
      <c r="P121" s="219"/>
      <c r="Q121" s="219"/>
      <c r="R121" s="219"/>
      <c r="S121" s="219"/>
      <c r="T121" s="219"/>
      <c r="U121" s="219"/>
      <c r="V121" s="219"/>
      <c r="W121" s="219"/>
      <c r="X121" s="219"/>
      <c r="Y121" s="219"/>
    </row>
    <row r="122" spans="1:25" x14ac:dyDescent="0.25">
      <c r="A122" s="219"/>
      <c r="B122" s="219"/>
      <c r="C122" s="219"/>
      <c r="D122" s="219"/>
      <c r="E122" s="219"/>
      <c r="F122" s="219"/>
      <c r="G122" s="219"/>
      <c r="H122" s="219"/>
      <c r="I122" s="219"/>
      <c r="J122" s="219"/>
      <c r="K122" s="219"/>
      <c r="L122" s="219"/>
      <c r="M122" s="219"/>
      <c r="N122" s="219"/>
      <c r="O122" s="219"/>
      <c r="P122" s="219"/>
      <c r="Q122" s="219"/>
      <c r="R122" s="219"/>
      <c r="S122" s="219"/>
      <c r="T122" s="219"/>
      <c r="U122" s="219"/>
      <c r="V122" s="219"/>
      <c r="W122" s="219"/>
      <c r="X122" s="219"/>
      <c r="Y122" s="219"/>
    </row>
    <row r="123" spans="1:25" x14ac:dyDescent="0.25">
      <c r="A123" s="219"/>
      <c r="B123" s="219"/>
      <c r="C123" s="219"/>
      <c r="D123" s="219"/>
      <c r="E123" s="219"/>
      <c r="F123" s="219"/>
      <c r="G123" s="219"/>
      <c r="H123" s="219"/>
      <c r="I123" s="219"/>
      <c r="J123" s="219"/>
      <c r="K123" s="219"/>
      <c r="L123" s="219"/>
      <c r="M123" s="219"/>
      <c r="N123" s="219"/>
      <c r="O123" s="219"/>
      <c r="P123" s="219"/>
      <c r="Q123" s="219"/>
      <c r="R123" s="219"/>
      <c r="S123" s="219"/>
      <c r="T123" s="219"/>
      <c r="U123" s="219"/>
      <c r="V123" s="219"/>
      <c r="W123" s="219"/>
      <c r="X123" s="219"/>
      <c r="Y123" s="219"/>
    </row>
    <row r="124" spans="1:25" x14ac:dyDescent="0.25">
      <c r="A124" s="219"/>
      <c r="B124" s="219"/>
      <c r="C124" s="219"/>
      <c r="D124" s="219"/>
      <c r="E124" s="219"/>
      <c r="F124" s="219"/>
      <c r="G124" s="219"/>
      <c r="H124" s="219"/>
      <c r="I124" s="219"/>
      <c r="J124" s="219"/>
      <c r="K124" s="219"/>
      <c r="L124" s="219"/>
      <c r="M124" s="219"/>
      <c r="N124" s="219"/>
      <c r="O124" s="219"/>
      <c r="P124" s="219"/>
      <c r="Q124" s="219"/>
      <c r="R124" s="219"/>
      <c r="S124" s="219"/>
      <c r="T124" s="219"/>
      <c r="U124" s="219"/>
      <c r="V124" s="219"/>
      <c r="W124" s="219"/>
      <c r="X124" s="219"/>
      <c r="Y124" s="219"/>
    </row>
    <row r="125" spans="1:25" x14ac:dyDescent="0.25">
      <c r="A125" s="219"/>
      <c r="B125" s="219"/>
      <c r="C125" s="219"/>
      <c r="D125" s="219"/>
      <c r="E125" s="219"/>
      <c r="F125" s="219"/>
      <c r="G125" s="219"/>
      <c r="H125" s="219"/>
      <c r="I125" s="219"/>
      <c r="J125" s="219"/>
      <c r="K125" s="219"/>
      <c r="L125" s="219"/>
      <c r="M125" s="219"/>
      <c r="N125" s="219"/>
      <c r="O125" s="219"/>
      <c r="P125" s="219"/>
      <c r="Q125" s="219"/>
      <c r="R125" s="219"/>
      <c r="S125" s="219"/>
      <c r="T125" s="219"/>
      <c r="U125" s="219"/>
      <c r="V125" s="219"/>
      <c r="W125" s="219"/>
      <c r="X125" s="219"/>
      <c r="Y125" s="219"/>
    </row>
    <row r="126" spans="1:25" x14ac:dyDescent="0.25">
      <c r="A126" s="219"/>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row>
    <row r="127" spans="1:25" x14ac:dyDescent="0.25">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row>
    <row r="128" spans="1:25" x14ac:dyDescent="0.25">
      <c r="A128" s="219"/>
      <c r="B128" s="219"/>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row>
    <row r="129" spans="1:25" x14ac:dyDescent="0.25">
      <c r="A129" s="219"/>
      <c r="B129" s="219"/>
      <c r="C129" s="219"/>
      <c r="D129" s="219"/>
      <c r="E129" s="219"/>
      <c r="F129" s="219"/>
      <c r="G129" s="219"/>
      <c r="H129" s="219"/>
      <c r="I129" s="219"/>
      <c r="J129" s="219"/>
      <c r="K129" s="219"/>
      <c r="L129" s="219"/>
      <c r="M129" s="219"/>
      <c r="N129" s="219"/>
      <c r="O129" s="219"/>
      <c r="P129" s="219"/>
      <c r="Q129" s="219"/>
      <c r="R129" s="219"/>
      <c r="S129" s="219"/>
      <c r="T129" s="219"/>
      <c r="U129" s="219"/>
      <c r="V129" s="219"/>
      <c r="W129" s="219"/>
      <c r="X129" s="219"/>
      <c r="Y129" s="219"/>
    </row>
    <row r="130" spans="1:25" x14ac:dyDescent="0.25">
      <c r="A130" s="219"/>
      <c r="B130" s="219"/>
      <c r="C130" s="219"/>
      <c r="D130" s="219"/>
      <c r="E130" s="219"/>
      <c r="F130" s="219"/>
      <c r="G130" s="219"/>
      <c r="H130" s="219"/>
      <c r="I130" s="219"/>
      <c r="J130" s="219"/>
      <c r="K130" s="219"/>
      <c r="L130" s="219"/>
      <c r="M130" s="219"/>
      <c r="N130" s="219"/>
      <c r="O130" s="219"/>
      <c r="P130" s="219"/>
      <c r="Q130" s="219"/>
      <c r="R130" s="219"/>
      <c r="S130" s="219"/>
      <c r="T130" s="219"/>
      <c r="U130" s="219"/>
      <c r="V130" s="219"/>
      <c r="W130" s="219"/>
      <c r="X130" s="219"/>
      <c r="Y130" s="219"/>
    </row>
    <row r="131" spans="1:25" x14ac:dyDescent="0.25">
      <c r="A131" s="219"/>
      <c r="B131" s="219"/>
      <c r="C131" s="219"/>
      <c r="D131" s="219"/>
      <c r="E131" s="219"/>
      <c r="F131" s="219"/>
      <c r="G131" s="219"/>
      <c r="H131" s="219"/>
      <c r="I131" s="219"/>
      <c r="J131" s="219"/>
      <c r="K131" s="219"/>
      <c r="L131" s="219"/>
      <c r="M131" s="219"/>
      <c r="N131" s="219"/>
      <c r="O131" s="219"/>
      <c r="P131" s="219"/>
      <c r="Q131" s="219"/>
      <c r="R131" s="219"/>
      <c r="S131" s="219"/>
      <c r="T131" s="219"/>
      <c r="U131" s="219"/>
      <c r="V131" s="219"/>
      <c r="W131" s="219"/>
      <c r="X131" s="219"/>
      <c r="Y131" s="219"/>
    </row>
    <row r="132" spans="1:25" x14ac:dyDescent="0.25">
      <c r="A132" s="219"/>
      <c r="B132" s="219"/>
      <c r="C132" s="219"/>
      <c r="D132" s="219"/>
      <c r="E132" s="219"/>
      <c r="F132" s="219"/>
      <c r="G132" s="219"/>
      <c r="H132" s="219"/>
      <c r="I132" s="219"/>
      <c r="J132" s="219"/>
      <c r="K132" s="219"/>
      <c r="L132" s="219"/>
      <c r="M132" s="219"/>
      <c r="N132" s="219"/>
      <c r="O132" s="219"/>
      <c r="P132" s="219"/>
      <c r="Q132" s="219"/>
      <c r="R132" s="219"/>
      <c r="S132" s="219"/>
      <c r="T132" s="219"/>
      <c r="U132" s="219"/>
      <c r="V132" s="219"/>
      <c r="W132" s="219"/>
      <c r="X132" s="219"/>
      <c r="Y132" s="219"/>
    </row>
    <row r="133" spans="1:25" x14ac:dyDescent="0.25">
      <c r="A133" s="219"/>
      <c r="B133" s="219"/>
      <c r="C133" s="219"/>
      <c r="D133" s="219"/>
      <c r="E133" s="219"/>
      <c r="F133" s="219"/>
      <c r="G133" s="219"/>
      <c r="H133" s="219"/>
      <c r="I133" s="219"/>
      <c r="J133" s="219"/>
      <c r="K133" s="219"/>
      <c r="L133" s="219"/>
      <c r="M133" s="219"/>
      <c r="N133" s="219"/>
      <c r="O133" s="219"/>
      <c r="P133" s="219"/>
      <c r="Q133" s="219"/>
      <c r="R133" s="219"/>
      <c r="S133" s="219"/>
      <c r="T133" s="219"/>
      <c r="U133" s="219"/>
      <c r="V133" s="219"/>
      <c r="W133" s="219"/>
      <c r="X133" s="219"/>
      <c r="Y133" s="219"/>
    </row>
    <row r="134" spans="1:25" x14ac:dyDescent="0.25">
      <c r="A134" s="219"/>
      <c r="B134" s="219"/>
      <c r="C134" s="219"/>
      <c r="D134" s="219"/>
      <c r="E134" s="219"/>
      <c r="F134" s="219"/>
      <c r="G134" s="219"/>
      <c r="H134" s="219"/>
      <c r="I134" s="219"/>
      <c r="J134" s="219"/>
      <c r="K134" s="219"/>
      <c r="L134" s="219"/>
      <c r="M134" s="219"/>
      <c r="N134" s="219"/>
      <c r="O134" s="219"/>
      <c r="P134" s="219"/>
      <c r="Q134" s="219"/>
      <c r="R134" s="219"/>
      <c r="S134" s="219"/>
      <c r="T134" s="219"/>
      <c r="U134" s="219"/>
      <c r="V134" s="219"/>
      <c r="W134" s="219"/>
      <c r="X134" s="219"/>
      <c r="Y134" s="219"/>
    </row>
    <row r="135" spans="1:25" x14ac:dyDescent="0.25">
      <c r="A135" s="219"/>
      <c r="B135" s="219"/>
      <c r="C135" s="219"/>
      <c r="D135" s="219"/>
      <c r="E135" s="219"/>
      <c r="F135" s="219"/>
      <c r="G135" s="219"/>
      <c r="H135" s="219"/>
      <c r="I135" s="219"/>
      <c r="J135" s="219"/>
      <c r="K135" s="219"/>
      <c r="L135" s="219"/>
      <c r="M135" s="219"/>
      <c r="N135" s="219"/>
      <c r="O135" s="219"/>
      <c r="P135" s="219"/>
      <c r="Q135" s="219"/>
      <c r="R135" s="219"/>
      <c r="S135" s="219"/>
      <c r="T135" s="219"/>
      <c r="U135" s="219"/>
      <c r="V135" s="219"/>
      <c r="W135" s="219"/>
      <c r="X135" s="219"/>
      <c r="Y135" s="219"/>
    </row>
    <row r="136" spans="1:25" x14ac:dyDescent="0.25">
      <c r="A136" s="219"/>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row>
    <row r="137" spans="1:25" x14ac:dyDescent="0.25">
      <c r="A137" s="219"/>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row>
    <row r="138" spans="1:25" x14ac:dyDescent="0.25">
      <c r="A138" s="219"/>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row>
    <row r="139" spans="1:25" x14ac:dyDescent="0.25">
      <c r="A139" s="219"/>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219"/>
    </row>
    <row r="140" spans="1:25" x14ac:dyDescent="0.25">
      <c r="A140" s="219"/>
      <c r="B140" s="219"/>
      <c r="C140" s="219"/>
      <c r="D140" s="219"/>
      <c r="E140" s="219"/>
      <c r="F140" s="219"/>
      <c r="G140" s="219"/>
      <c r="H140" s="219"/>
      <c r="I140" s="219"/>
      <c r="J140" s="219"/>
      <c r="K140" s="219"/>
      <c r="L140" s="219"/>
      <c r="M140" s="219"/>
      <c r="N140" s="219"/>
      <c r="O140" s="219"/>
      <c r="P140" s="219"/>
      <c r="Q140" s="219"/>
      <c r="R140" s="219"/>
      <c r="S140" s="219"/>
      <c r="T140" s="219"/>
      <c r="U140" s="219"/>
      <c r="V140" s="219"/>
      <c r="W140" s="219"/>
      <c r="X140" s="219"/>
      <c r="Y140" s="219"/>
    </row>
    <row r="141" spans="1:25" x14ac:dyDescent="0.25">
      <c r="A141" s="219"/>
      <c r="B141" s="219"/>
      <c r="C141" s="219"/>
      <c r="D141" s="219"/>
      <c r="E141" s="219"/>
      <c r="F141" s="219"/>
      <c r="G141" s="219"/>
      <c r="H141" s="219"/>
      <c r="I141" s="219"/>
      <c r="J141" s="219"/>
      <c r="K141" s="219"/>
      <c r="L141" s="219"/>
      <c r="M141" s="219"/>
      <c r="N141" s="219"/>
      <c r="O141" s="219"/>
      <c r="P141" s="219"/>
      <c r="Q141" s="219"/>
      <c r="R141" s="219"/>
      <c r="S141" s="219"/>
      <c r="T141" s="219"/>
      <c r="U141" s="219"/>
      <c r="V141" s="219"/>
      <c r="W141" s="219"/>
      <c r="X141" s="219"/>
      <c r="Y141" s="219"/>
    </row>
    <row r="142" spans="1:25" x14ac:dyDescent="0.25">
      <c r="A142" s="219"/>
      <c r="B142" s="219"/>
      <c r="C142" s="219"/>
      <c r="D142" s="219"/>
      <c r="E142" s="219"/>
      <c r="F142" s="219"/>
      <c r="G142" s="219"/>
      <c r="H142" s="219"/>
      <c r="I142" s="219"/>
      <c r="J142" s="219"/>
      <c r="K142" s="219"/>
      <c r="L142" s="219"/>
      <c r="M142" s="219"/>
      <c r="N142" s="219"/>
      <c r="O142" s="219"/>
      <c r="P142" s="219"/>
      <c r="Q142" s="219"/>
      <c r="R142" s="219"/>
      <c r="S142" s="219"/>
      <c r="T142" s="219"/>
      <c r="U142" s="219"/>
      <c r="V142" s="219"/>
      <c r="W142" s="219"/>
      <c r="X142" s="219"/>
      <c r="Y142" s="219"/>
    </row>
    <row r="143" spans="1:25" x14ac:dyDescent="0.25">
      <c r="A143" s="219"/>
      <c r="B143" s="219"/>
      <c r="C143" s="219"/>
      <c r="D143" s="219"/>
      <c r="E143" s="219"/>
      <c r="F143" s="219"/>
      <c r="G143" s="219"/>
      <c r="H143" s="219"/>
      <c r="I143" s="219"/>
      <c r="J143" s="219"/>
      <c r="K143" s="219"/>
      <c r="L143" s="219"/>
      <c r="M143" s="219"/>
      <c r="N143" s="219"/>
      <c r="O143" s="219"/>
      <c r="P143" s="219"/>
      <c r="Q143" s="219"/>
      <c r="R143" s="219"/>
      <c r="S143" s="219"/>
      <c r="T143" s="219"/>
      <c r="U143" s="219"/>
      <c r="V143" s="219"/>
      <c r="W143" s="219"/>
      <c r="X143" s="219"/>
      <c r="Y143" s="219"/>
    </row>
    <row r="144" spans="1:25" x14ac:dyDescent="0.25">
      <c r="A144" s="219"/>
      <c r="B144" s="219"/>
      <c r="C144" s="219"/>
      <c r="D144" s="219"/>
      <c r="E144" s="219"/>
      <c r="F144" s="219"/>
      <c r="G144" s="219"/>
      <c r="H144" s="219"/>
      <c r="I144" s="219"/>
      <c r="J144" s="219"/>
      <c r="K144" s="219"/>
      <c r="L144" s="219"/>
      <c r="M144" s="219"/>
      <c r="N144" s="219"/>
      <c r="O144" s="219"/>
      <c r="P144" s="219"/>
      <c r="Q144" s="219"/>
      <c r="R144" s="219"/>
      <c r="S144" s="219"/>
      <c r="T144" s="219"/>
      <c r="U144" s="219"/>
      <c r="V144" s="219"/>
      <c r="W144" s="219"/>
      <c r="X144" s="219"/>
      <c r="Y144" s="219"/>
    </row>
    <row r="145" spans="1:25" x14ac:dyDescent="0.25">
      <c r="A145" s="219"/>
      <c r="B145" s="219"/>
      <c r="C145" s="219"/>
      <c r="D145" s="219"/>
      <c r="E145" s="219"/>
      <c r="F145" s="219"/>
      <c r="G145" s="219"/>
      <c r="H145" s="219"/>
      <c r="I145" s="219"/>
      <c r="J145" s="219"/>
      <c r="K145" s="219"/>
      <c r="L145" s="219"/>
      <c r="M145" s="219"/>
      <c r="N145" s="219"/>
      <c r="O145" s="219"/>
      <c r="P145" s="219"/>
      <c r="Q145" s="219"/>
      <c r="R145" s="219"/>
      <c r="S145" s="219"/>
      <c r="T145" s="219"/>
      <c r="U145" s="219"/>
      <c r="V145" s="219"/>
      <c r="W145" s="219"/>
      <c r="X145" s="219"/>
      <c r="Y145" s="219"/>
    </row>
    <row r="146" spans="1:25" x14ac:dyDescent="0.25">
      <c r="A146" s="219"/>
      <c r="B146" s="219"/>
      <c r="C146" s="219"/>
      <c r="D146" s="219"/>
      <c r="E146" s="219"/>
      <c r="F146" s="219"/>
      <c r="G146" s="219"/>
      <c r="H146" s="219"/>
      <c r="I146" s="219"/>
      <c r="J146" s="219"/>
      <c r="K146" s="219"/>
      <c r="L146" s="219"/>
      <c r="M146" s="219"/>
      <c r="N146" s="219"/>
      <c r="O146" s="219"/>
      <c r="P146" s="219"/>
      <c r="Q146" s="219"/>
      <c r="R146" s="219"/>
      <c r="S146" s="219"/>
      <c r="T146" s="219"/>
      <c r="U146" s="219"/>
      <c r="V146" s="219"/>
      <c r="W146" s="219"/>
      <c r="X146" s="219"/>
      <c r="Y146" s="219"/>
    </row>
    <row r="147" spans="1:25" x14ac:dyDescent="0.25">
      <c r="A147" s="219"/>
      <c r="B147" s="219"/>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row>
    <row r="148" spans="1:25" x14ac:dyDescent="0.25">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row>
    <row r="149" spans="1:25" x14ac:dyDescent="0.25">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row>
    <row r="150" spans="1:25" x14ac:dyDescent="0.25">
      <c r="A150" s="219"/>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row>
    <row r="151" spans="1:25" x14ac:dyDescent="0.25">
      <c r="A151" s="219"/>
      <c r="B151" s="219"/>
      <c r="C151" s="219"/>
      <c r="D151" s="219"/>
      <c r="E151" s="219"/>
      <c r="F151" s="219"/>
      <c r="G151" s="219"/>
      <c r="H151" s="219"/>
      <c r="I151" s="219"/>
      <c r="J151" s="219"/>
      <c r="K151" s="219"/>
      <c r="L151" s="219"/>
      <c r="M151" s="219"/>
      <c r="N151" s="219"/>
      <c r="O151" s="219"/>
      <c r="P151" s="219"/>
      <c r="Q151" s="219"/>
      <c r="R151" s="219"/>
      <c r="S151" s="219"/>
      <c r="T151" s="219"/>
      <c r="U151" s="219"/>
      <c r="V151" s="219"/>
      <c r="W151" s="219"/>
      <c r="X151" s="219"/>
      <c r="Y151" s="219"/>
    </row>
    <row r="152" spans="1:25" x14ac:dyDescent="0.25">
      <c r="A152" s="219"/>
      <c r="B152" s="219"/>
      <c r="C152" s="219"/>
      <c r="D152" s="219"/>
      <c r="E152" s="219"/>
      <c r="F152" s="219"/>
      <c r="G152" s="219"/>
      <c r="H152" s="219"/>
      <c r="I152" s="219"/>
      <c r="J152" s="219"/>
      <c r="K152" s="219"/>
      <c r="L152" s="219"/>
      <c r="M152" s="219"/>
      <c r="N152" s="219"/>
      <c r="O152" s="219"/>
      <c r="P152" s="219"/>
      <c r="Q152" s="219"/>
      <c r="R152" s="219"/>
      <c r="S152" s="219"/>
      <c r="T152" s="219"/>
      <c r="U152" s="219"/>
      <c r="V152" s="219"/>
      <c r="W152" s="219"/>
      <c r="X152" s="219"/>
      <c r="Y152" s="219"/>
    </row>
    <row r="153" spans="1:25" x14ac:dyDescent="0.25">
      <c r="A153" s="219"/>
      <c r="B153" s="219"/>
      <c r="C153" s="219"/>
      <c r="D153" s="219"/>
      <c r="E153" s="219"/>
      <c r="F153" s="219"/>
      <c r="G153" s="219"/>
      <c r="H153" s="219"/>
      <c r="I153" s="219"/>
      <c r="J153" s="219"/>
      <c r="K153" s="219"/>
      <c r="L153" s="219"/>
      <c r="M153" s="219"/>
      <c r="N153" s="219"/>
      <c r="O153" s="219"/>
      <c r="P153" s="219"/>
      <c r="Q153" s="219"/>
      <c r="R153" s="219"/>
      <c r="S153" s="219"/>
      <c r="T153" s="219"/>
      <c r="U153" s="219"/>
      <c r="V153" s="219"/>
      <c r="W153" s="219"/>
      <c r="X153" s="219"/>
      <c r="Y153" s="219"/>
    </row>
    <row r="154" spans="1:25" x14ac:dyDescent="0.25">
      <c r="A154" s="219"/>
      <c r="B154" s="219"/>
      <c r="C154" s="219"/>
      <c r="D154" s="219"/>
      <c r="E154" s="219"/>
      <c r="F154" s="219"/>
      <c r="G154" s="219"/>
      <c r="H154" s="219"/>
      <c r="I154" s="219"/>
      <c r="J154" s="219"/>
      <c r="K154" s="219"/>
      <c r="L154" s="219"/>
      <c r="M154" s="219"/>
      <c r="N154" s="219"/>
      <c r="O154" s="219"/>
      <c r="P154" s="219"/>
      <c r="Q154" s="219"/>
      <c r="R154" s="219"/>
      <c r="S154" s="219"/>
      <c r="T154" s="219"/>
      <c r="U154" s="219"/>
      <c r="V154" s="219"/>
      <c r="W154" s="219"/>
      <c r="X154" s="219"/>
      <c r="Y154" s="219"/>
    </row>
    <row r="155" spans="1:25" x14ac:dyDescent="0.25">
      <c r="A155" s="219"/>
      <c r="B155" s="219"/>
      <c r="C155" s="219"/>
      <c r="D155" s="219"/>
      <c r="E155" s="219"/>
      <c r="F155" s="219"/>
      <c r="G155" s="219"/>
      <c r="H155" s="219"/>
      <c r="I155" s="219"/>
      <c r="J155" s="219"/>
      <c r="K155" s="219"/>
      <c r="L155" s="219"/>
      <c r="M155" s="219"/>
      <c r="N155" s="219"/>
      <c r="O155" s="219"/>
      <c r="P155" s="219"/>
      <c r="Q155" s="219"/>
      <c r="R155" s="219"/>
      <c r="S155" s="219"/>
      <c r="T155" s="219"/>
      <c r="U155" s="219"/>
      <c r="V155" s="219"/>
      <c r="W155" s="219"/>
      <c r="X155" s="219"/>
      <c r="Y155" s="219"/>
    </row>
    <row r="156" spans="1:25" x14ac:dyDescent="0.25">
      <c r="A156" s="219"/>
      <c r="B156" s="219"/>
      <c r="C156" s="219"/>
      <c r="D156" s="219"/>
      <c r="E156" s="219"/>
      <c r="F156" s="219"/>
      <c r="G156" s="219"/>
      <c r="H156" s="219"/>
      <c r="I156" s="219"/>
      <c r="J156" s="219"/>
      <c r="K156" s="219"/>
      <c r="L156" s="219"/>
      <c r="M156" s="219"/>
      <c r="N156" s="219"/>
      <c r="O156" s="219"/>
      <c r="P156" s="219"/>
      <c r="Q156" s="219"/>
      <c r="R156" s="219"/>
      <c r="S156" s="219"/>
      <c r="T156" s="219"/>
      <c r="U156" s="219"/>
      <c r="V156" s="219"/>
      <c r="W156" s="219"/>
      <c r="X156" s="219"/>
      <c r="Y156" s="219"/>
    </row>
    <row r="157" spans="1:25" x14ac:dyDescent="0.25">
      <c r="A157" s="219"/>
      <c r="B157" s="219"/>
      <c r="C157" s="219"/>
      <c r="D157" s="219"/>
      <c r="E157" s="219"/>
      <c r="F157" s="219"/>
      <c r="G157" s="219"/>
      <c r="H157" s="219"/>
      <c r="I157" s="219"/>
      <c r="J157" s="219"/>
      <c r="K157" s="219"/>
      <c r="L157" s="219"/>
      <c r="M157" s="219"/>
      <c r="N157" s="219"/>
      <c r="O157" s="219"/>
      <c r="P157" s="219"/>
      <c r="Q157" s="219"/>
      <c r="R157" s="219"/>
      <c r="S157" s="219"/>
      <c r="T157" s="219"/>
      <c r="U157" s="219"/>
      <c r="V157" s="219"/>
      <c r="W157" s="219"/>
      <c r="X157" s="219"/>
      <c r="Y157" s="219"/>
    </row>
    <row r="158" spans="1:25" x14ac:dyDescent="0.25">
      <c r="A158" s="219"/>
      <c r="B158" s="219"/>
      <c r="C158" s="219"/>
      <c r="D158" s="219"/>
      <c r="E158" s="219"/>
      <c r="F158" s="219"/>
      <c r="G158" s="219"/>
      <c r="H158" s="219"/>
      <c r="I158" s="219"/>
      <c r="J158" s="219"/>
      <c r="K158" s="219"/>
      <c r="L158" s="219"/>
      <c r="M158" s="219"/>
      <c r="N158" s="219"/>
      <c r="O158" s="219"/>
      <c r="P158" s="219"/>
      <c r="Q158" s="219"/>
      <c r="R158" s="219"/>
      <c r="S158" s="219"/>
      <c r="T158" s="219"/>
      <c r="U158" s="219"/>
      <c r="V158" s="219"/>
      <c r="W158" s="219"/>
      <c r="X158" s="219"/>
      <c r="Y158" s="219"/>
    </row>
    <row r="159" spans="1:25" x14ac:dyDescent="0.25">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row>
    <row r="160" spans="1:25" x14ac:dyDescent="0.25">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row>
    <row r="161" spans="1:25" x14ac:dyDescent="0.25">
      <c r="A161" s="219"/>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row>
    <row r="162" spans="1:25" x14ac:dyDescent="0.25">
      <c r="A162" s="219"/>
      <c r="B162" s="219"/>
      <c r="C162" s="219"/>
      <c r="D162" s="219"/>
      <c r="E162" s="219"/>
      <c r="F162" s="219"/>
      <c r="G162" s="219"/>
      <c r="H162" s="219"/>
      <c r="I162" s="219"/>
      <c r="J162" s="219"/>
      <c r="K162" s="219"/>
      <c r="L162" s="219"/>
      <c r="M162" s="219"/>
      <c r="N162" s="219"/>
      <c r="O162" s="219"/>
      <c r="P162" s="219"/>
      <c r="Q162" s="219"/>
      <c r="R162" s="219"/>
      <c r="S162" s="219"/>
      <c r="T162" s="219"/>
      <c r="U162" s="219"/>
      <c r="V162" s="219"/>
      <c r="W162" s="219"/>
      <c r="X162" s="219"/>
      <c r="Y162" s="219"/>
    </row>
    <row r="163" spans="1:25" x14ac:dyDescent="0.25">
      <c r="A163" s="219"/>
      <c r="B163" s="219"/>
      <c r="C163" s="219"/>
      <c r="D163" s="219"/>
      <c r="E163" s="219"/>
      <c r="F163" s="219"/>
      <c r="G163" s="219"/>
      <c r="H163" s="219"/>
      <c r="I163" s="219"/>
      <c r="J163" s="219"/>
      <c r="K163" s="219"/>
      <c r="L163" s="219"/>
      <c r="M163" s="219"/>
      <c r="N163" s="219"/>
      <c r="O163" s="219"/>
      <c r="P163" s="219"/>
      <c r="Q163" s="219"/>
      <c r="R163" s="219"/>
      <c r="S163" s="219"/>
      <c r="T163" s="219"/>
      <c r="U163" s="219"/>
      <c r="V163" s="219"/>
      <c r="W163" s="219"/>
      <c r="X163" s="219"/>
      <c r="Y163" s="219"/>
    </row>
    <row r="164" spans="1:25" x14ac:dyDescent="0.25">
      <c r="A164" s="219"/>
      <c r="B164" s="219"/>
      <c r="C164" s="219"/>
      <c r="D164" s="219"/>
      <c r="E164" s="219"/>
      <c r="F164" s="219"/>
      <c r="G164" s="219"/>
      <c r="H164" s="219"/>
      <c r="I164" s="219"/>
      <c r="J164" s="219"/>
      <c r="K164" s="219"/>
      <c r="L164" s="219"/>
      <c r="M164" s="219"/>
      <c r="N164" s="219"/>
      <c r="O164" s="219"/>
      <c r="P164" s="219"/>
      <c r="Q164" s="219"/>
      <c r="R164" s="219"/>
      <c r="S164" s="219"/>
      <c r="T164" s="219"/>
      <c r="U164" s="219"/>
      <c r="V164" s="219"/>
      <c r="W164" s="219"/>
      <c r="X164" s="219"/>
      <c r="Y164" s="219"/>
    </row>
    <row r="165" spans="1:25" x14ac:dyDescent="0.25">
      <c r="A165" s="219"/>
      <c r="B165" s="219"/>
      <c r="C165" s="219"/>
      <c r="D165" s="219"/>
      <c r="E165" s="219"/>
      <c r="F165" s="219"/>
      <c r="G165" s="219"/>
      <c r="H165" s="219"/>
      <c r="I165" s="219"/>
      <c r="J165" s="219"/>
      <c r="K165" s="219"/>
      <c r="L165" s="219"/>
      <c r="M165" s="219"/>
      <c r="N165" s="219"/>
      <c r="O165" s="219"/>
      <c r="P165" s="219"/>
      <c r="Q165" s="219"/>
      <c r="R165" s="219"/>
      <c r="S165" s="219"/>
      <c r="T165" s="219"/>
      <c r="U165" s="219"/>
      <c r="V165" s="219"/>
      <c r="W165" s="219"/>
      <c r="X165" s="219"/>
      <c r="Y165" s="219"/>
    </row>
    <row r="166" spans="1:25" x14ac:dyDescent="0.25">
      <c r="A166" s="219"/>
      <c r="B166" s="219"/>
      <c r="C166" s="219"/>
      <c r="D166" s="219"/>
      <c r="E166" s="219"/>
      <c r="F166" s="219"/>
      <c r="G166" s="219"/>
      <c r="H166" s="219"/>
      <c r="I166" s="219"/>
      <c r="J166" s="219"/>
      <c r="K166" s="219"/>
      <c r="L166" s="219"/>
      <c r="M166" s="219"/>
      <c r="N166" s="219"/>
      <c r="O166" s="219"/>
      <c r="P166" s="219"/>
      <c r="Q166" s="219"/>
      <c r="R166" s="219"/>
      <c r="S166" s="219"/>
      <c r="T166" s="219"/>
      <c r="U166" s="219"/>
      <c r="V166" s="219"/>
      <c r="W166" s="219"/>
      <c r="X166" s="219"/>
      <c r="Y166" s="219"/>
    </row>
    <row r="167" spans="1:25" x14ac:dyDescent="0.25">
      <c r="A167" s="219"/>
      <c r="B167" s="219"/>
      <c r="C167" s="219"/>
      <c r="D167" s="219"/>
      <c r="E167" s="219"/>
      <c r="F167" s="219"/>
      <c r="G167" s="219"/>
      <c r="H167" s="219"/>
      <c r="I167" s="219"/>
      <c r="J167" s="219"/>
      <c r="K167" s="219"/>
      <c r="L167" s="219"/>
      <c r="M167" s="219"/>
      <c r="N167" s="219"/>
      <c r="O167" s="219"/>
      <c r="P167" s="219"/>
      <c r="Q167" s="219"/>
      <c r="R167" s="219"/>
      <c r="S167" s="219"/>
      <c r="T167" s="219"/>
      <c r="U167" s="219"/>
      <c r="V167" s="219"/>
      <c r="W167" s="219"/>
      <c r="X167" s="219"/>
      <c r="Y167" s="219"/>
    </row>
    <row r="168" spans="1:25" x14ac:dyDescent="0.25">
      <c r="A168" s="219"/>
      <c r="B168" s="219"/>
      <c r="C168" s="219"/>
      <c r="D168" s="219"/>
      <c r="E168" s="219"/>
      <c r="F168" s="219"/>
      <c r="G168" s="219"/>
      <c r="H168" s="219"/>
      <c r="I168" s="219"/>
      <c r="J168" s="219"/>
      <c r="K168" s="219"/>
      <c r="L168" s="219"/>
      <c r="M168" s="219"/>
      <c r="N168" s="219"/>
      <c r="O168" s="219"/>
      <c r="P168" s="219"/>
      <c r="Q168" s="219"/>
      <c r="R168" s="219"/>
      <c r="S168" s="219"/>
      <c r="T168" s="219"/>
      <c r="U168" s="219"/>
      <c r="V168" s="219"/>
      <c r="W168" s="219"/>
      <c r="X168" s="219"/>
      <c r="Y168" s="219"/>
    </row>
    <row r="169" spans="1:25" x14ac:dyDescent="0.25">
      <c r="A169" s="219"/>
      <c r="B169" s="219"/>
      <c r="C169" s="219"/>
      <c r="D169" s="219"/>
      <c r="E169" s="219"/>
      <c r="F169" s="219"/>
      <c r="G169" s="219"/>
      <c r="H169" s="219"/>
      <c r="I169" s="219"/>
      <c r="J169" s="219"/>
      <c r="K169" s="219"/>
      <c r="L169" s="219"/>
      <c r="M169" s="219"/>
      <c r="N169" s="219"/>
      <c r="O169" s="219"/>
      <c r="P169" s="219"/>
      <c r="Q169" s="219"/>
      <c r="R169" s="219"/>
      <c r="S169" s="219"/>
      <c r="T169" s="219"/>
      <c r="U169" s="219"/>
      <c r="V169" s="219"/>
      <c r="W169" s="219"/>
      <c r="X169" s="219"/>
      <c r="Y169" s="219"/>
    </row>
    <row r="170" spans="1:25" x14ac:dyDescent="0.25">
      <c r="A170" s="219"/>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row>
    <row r="171" spans="1:25" x14ac:dyDescent="0.25">
      <c r="A171" s="219"/>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row>
    <row r="172" spans="1:25" x14ac:dyDescent="0.25">
      <c r="A172" s="219"/>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row>
    <row r="173" spans="1:25" x14ac:dyDescent="0.25">
      <c r="A173" s="219"/>
      <c r="B173" s="219"/>
      <c r="C173" s="219"/>
      <c r="D173" s="219"/>
      <c r="E173" s="219"/>
      <c r="F173" s="219"/>
      <c r="G173" s="219"/>
      <c r="H173" s="219"/>
      <c r="I173" s="219"/>
      <c r="J173" s="219"/>
      <c r="K173" s="219"/>
      <c r="L173" s="219"/>
      <c r="M173" s="219"/>
      <c r="N173" s="219"/>
      <c r="O173" s="219"/>
      <c r="P173" s="219"/>
      <c r="Q173" s="219"/>
      <c r="R173" s="219"/>
      <c r="S173" s="219"/>
      <c r="T173" s="219"/>
      <c r="U173" s="219"/>
      <c r="V173" s="219"/>
      <c r="W173" s="219"/>
      <c r="X173" s="219"/>
      <c r="Y173" s="219"/>
    </row>
    <row r="174" spans="1:25" x14ac:dyDescent="0.25">
      <c r="A174" s="219"/>
      <c r="B174" s="219"/>
      <c r="C174" s="219"/>
      <c r="D174" s="219"/>
      <c r="E174" s="219"/>
      <c r="F174" s="219"/>
      <c r="G174" s="219"/>
      <c r="H174" s="219"/>
      <c r="I174" s="219"/>
      <c r="J174" s="219"/>
      <c r="K174" s="219"/>
      <c r="L174" s="219"/>
      <c r="M174" s="219"/>
      <c r="N174" s="219"/>
      <c r="O174" s="219"/>
      <c r="P174" s="219"/>
      <c r="Q174" s="219"/>
      <c r="R174" s="219"/>
      <c r="S174" s="219"/>
      <c r="T174" s="219"/>
      <c r="U174" s="219"/>
      <c r="V174" s="219"/>
      <c r="W174" s="219"/>
      <c r="X174" s="219"/>
      <c r="Y174" s="219"/>
    </row>
    <row r="175" spans="1:25" x14ac:dyDescent="0.25">
      <c r="A175" s="219"/>
      <c r="B175" s="219"/>
      <c r="C175" s="219"/>
      <c r="D175" s="219"/>
      <c r="E175" s="219"/>
      <c r="F175" s="219"/>
      <c r="G175" s="219"/>
      <c r="H175" s="219"/>
      <c r="I175" s="219"/>
      <c r="J175" s="219"/>
      <c r="K175" s="219"/>
      <c r="L175" s="219"/>
      <c r="M175" s="219"/>
      <c r="N175" s="219"/>
      <c r="O175" s="219"/>
      <c r="P175" s="219"/>
      <c r="Q175" s="219"/>
      <c r="R175" s="219"/>
      <c r="S175" s="219"/>
      <c r="T175" s="219"/>
      <c r="U175" s="219"/>
      <c r="V175" s="219"/>
      <c r="W175" s="219"/>
      <c r="X175" s="219"/>
      <c r="Y175" s="219"/>
    </row>
    <row r="176" spans="1:25" x14ac:dyDescent="0.25">
      <c r="A176" s="219"/>
      <c r="B176" s="219"/>
      <c r="C176" s="219"/>
      <c r="D176" s="219"/>
      <c r="E176" s="219"/>
      <c r="F176" s="219"/>
      <c r="G176" s="219"/>
      <c r="H176" s="219"/>
      <c r="I176" s="219"/>
      <c r="J176" s="219"/>
      <c r="K176" s="219"/>
      <c r="L176" s="219"/>
      <c r="M176" s="219"/>
      <c r="N176" s="219"/>
      <c r="O176" s="219"/>
      <c r="P176" s="219"/>
      <c r="Q176" s="219"/>
      <c r="R176" s="219"/>
      <c r="S176" s="219"/>
      <c r="T176" s="219"/>
      <c r="U176" s="219"/>
      <c r="V176" s="219"/>
      <c r="W176" s="219"/>
      <c r="X176" s="219"/>
      <c r="Y176" s="219"/>
    </row>
    <row r="177" spans="1:25" x14ac:dyDescent="0.25">
      <c r="A177" s="219"/>
      <c r="B177" s="219"/>
      <c r="C177" s="219"/>
      <c r="D177" s="219"/>
      <c r="E177" s="219"/>
      <c r="F177" s="219"/>
      <c r="G177" s="219"/>
      <c r="H177" s="219"/>
      <c r="I177" s="219"/>
      <c r="J177" s="219"/>
      <c r="K177" s="219"/>
      <c r="L177" s="219"/>
      <c r="M177" s="219"/>
      <c r="N177" s="219"/>
      <c r="O177" s="219"/>
      <c r="P177" s="219"/>
      <c r="Q177" s="219"/>
      <c r="R177" s="219"/>
      <c r="S177" s="219"/>
      <c r="T177" s="219"/>
      <c r="U177" s="219"/>
      <c r="V177" s="219"/>
      <c r="W177" s="219"/>
      <c r="X177" s="219"/>
      <c r="Y177" s="219"/>
    </row>
    <row r="178" spans="1:25" x14ac:dyDescent="0.25">
      <c r="A178" s="219"/>
      <c r="B178" s="219"/>
      <c r="C178" s="219"/>
      <c r="D178" s="219"/>
      <c r="E178" s="219"/>
      <c r="F178" s="219"/>
      <c r="G178" s="219"/>
      <c r="H178" s="219"/>
      <c r="I178" s="219"/>
      <c r="J178" s="219"/>
      <c r="K178" s="219"/>
      <c r="L178" s="219"/>
      <c r="M178" s="219"/>
      <c r="N178" s="219"/>
      <c r="O178" s="219"/>
      <c r="P178" s="219"/>
      <c r="Q178" s="219"/>
      <c r="R178" s="219"/>
      <c r="S178" s="219"/>
      <c r="T178" s="219"/>
      <c r="U178" s="219"/>
      <c r="V178" s="219"/>
      <c r="W178" s="219"/>
      <c r="X178" s="219"/>
      <c r="Y178" s="219"/>
    </row>
    <row r="179" spans="1:25" x14ac:dyDescent="0.25">
      <c r="A179" s="219"/>
      <c r="B179" s="219"/>
      <c r="C179" s="219"/>
      <c r="D179" s="219"/>
      <c r="E179" s="219"/>
      <c r="F179" s="219"/>
      <c r="G179" s="219"/>
      <c r="H179" s="219"/>
      <c r="I179" s="219"/>
      <c r="J179" s="219"/>
      <c r="K179" s="219"/>
      <c r="L179" s="219"/>
      <c r="M179" s="219"/>
      <c r="N179" s="219"/>
      <c r="O179" s="219"/>
      <c r="P179" s="219"/>
      <c r="Q179" s="219"/>
      <c r="R179" s="219"/>
      <c r="S179" s="219"/>
      <c r="T179" s="219"/>
      <c r="U179" s="219"/>
      <c r="V179" s="219"/>
      <c r="W179" s="219"/>
      <c r="X179" s="219"/>
      <c r="Y179" s="219"/>
    </row>
    <row r="180" spans="1:25" x14ac:dyDescent="0.25">
      <c r="A180" s="219"/>
      <c r="B180" s="219"/>
      <c r="C180" s="219"/>
      <c r="D180" s="219"/>
      <c r="E180" s="219"/>
      <c r="F180" s="219"/>
      <c r="G180" s="219"/>
      <c r="H180" s="219"/>
      <c r="I180" s="219"/>
      <c r="J180" s="219"/>
      <c r="K180" s="219"/>
      <c r="L180" s="219"/>
      <c r="M180" s="219"/>
      <c r="N180" s="219"/>
      <c r="O180" s="219"/>
      <c r="P180" s="219"/>
      <c r="Q180" s="219"/>
      <c r="R180" s="219"/>
      <c r="S180" s="219"/>
      <c r="T180" s="219"/>
      <c r="U180" s="219"/>
      <c r="V180" s="219"/>
      <c r="W180" s="219"/>
      <c r="X180" s="219"/>
      <c r="Y180" s="219"/>
    </row>
    <row r="181" spans="1:25" x14ac:dyDescent="0.25">
      <c r="A181" s="219"/>
      <c r="B181" s="219"/>
      <c r="C181" s="219"/>
      <c r="D181" s="219"/>
      <c r="E181" s="219"/>
      <c r="F181" s="219"/>
      <c r="G181" s="219"/>
      <c r="H181" s="219"/>
      <c r="I181" s="219"/>
      <c r="J181" s="219"/>
      <c r="K181" s="219"/>
      <c r="L181" s="219"/>
      <c r="M181" s="219"/>
      <c r="N181" s="219"/>
      <c r="O181" s="219"/>
      <c r="P181" s="219"/>
      <c r="Q181" s="219"/>
      <c r="R181" s="219"/>
      <c r="S181" s="219"/>
      <c r="T181" s="219"/>
      <c r="U181" s="219"/>
      <c r="V181" s="219"/>
      <c r="W181" s="219"/>
      <c r="X181" s="219"/>
      <c r="Y181" s="219"/>
    </row>
    <row r="182" spans="1:25" x14ac:dyDescent="0.25">
      <c r="A182" s="219"/>
      <c r="B182" s="219"/>
      <c r="C182" s="219"/>
      <c r="D182" s="219"/>
      <c r="E182" s="219"/>
      <c r="F182" s="219"/>
      <c r="G182" s="219"/>
      <c r="H182" s="219"/>
      <c r="I182" s="219"/>
      <c r="J182" s="219"/>
      <c r="K182" s="219"/>
      <c r="L182" s="219"/>
      <c r="M182" s="219"/>
      <c r="N182" s="219"/>
      <c r="O182" s="219"/>
      <c r="P182" s="219"/>
      <c r="Q182" s="219"/>
      <c r="R182" s="219"/>
      <c r="S182" s="219"/>
      <c r="T182" s="219"/>
      <c r="U182" s="219"/>
      <c r="V182" s="219"/>
      <c r="W182" s="219"/>
      <c r="X182" s="219"/>
      <c r="Y182" s="219"/>
    </row>
    <row r="183" spans="1:25" x14ac:dyDescent="0.25">
      <c r="A183" s="219"/>
      <c r="B183" s="219"/>
      <c r="C183" s="219"/>
      <c r="D183" s="219"/>
      <c r="E183" s="219"/>
      <c r="F183" s="219"/>
      <c r="G183" s="219"/>
      <c r="H183" s="219"/>
      <c r="I183" s="219"/>
      <c r="J183" s="219"/>
      <c r="K183" s="219"/>
      <c r="L183" s="219"/>
      <c r="M183" s="219"/>
      <c r="N183" s="219"/>
      <c r="O183" s="219"/>
      <c r="P183" s="219"/>
      <c r="Q183" s="219"/>
      <c r="R183" s="219"/>
      <c r="S183" s="219"/>
      <c r="T183" s="219"/>
      <c r="U183" s="219"/>
      <c r="V183" s="219"/>
      <c r="W183" s="219"/>
      <c r="X183" s="219"/>
      <c r="Y183" s="219"/>
    </row>
    <row r="184" spans="1:25" x14ac:dyDescent="0.25">
      <c r="A184" s="219"/>
      <c r="B184" s="219"/>
      <c r="C184" s="219"/>
      <c r="D184" s="219"/>
      <c r="E184" s="219"/>
      <c r="F184" s="219"/>
      <c r="G184" s="219"/>
      <c r="H184" s="219"/>
      <c r="I184" s="219"/>
      <c r="J184" s="219"/>
      <c r="K184" s="219"/>
      <c r="L184" s="219"/>
      <c r="M184" s="219"/>
      <c r="N184" s="219"/>
      <c r="O184" s="219"/>
      <c r="P184" s="219"/>
      <c r="Q184" s="219"/>
      <c r="R184" s="219"/>
      <c r="S184" s="219"/>
      <c r="T184" s="219"/>
      <c r="U184" s="219"/>
      <c r="V184" s="219"/>
      <c r="W184" s="219"/>
      <c r="X184" s="219"/>
      <c r="Y184" s="219"/>
    </row>
    <row r="185" spans="1:25" x14ac:dyDescent="0.25">
      <c r="A185" s="219"/>
      <c r="B185" s="219"/>
      <c r="C185" s="219"/>
      <c r="D185" s="219"/>
      <c r="E185" s="219"/>
      <c r="F185" s="219"/>
      <c r="G185" s="219"/>
      <c r="H185" s="219"/>
      <c r="I185" s="219"/>
      <c r="J185" s="219"/>
      <c r="K185" s="219"/>
      <c r="L185" s="219"/>
      <c r="M185" s="219"/>
      <c r="N185" s="219"/>
      <c r="O185" s="219"/>
      <c r="P185" s="219"/>
      <c r="Q185" s="219"/>
      <c r="R185" s="219"/>
      <c r="S185" s="219"/>
      <c r="T185" s="219"/>
      <c r="U185" s="219"/>
      <c r="V185" s="219"/>
      <c r="W185" s="219"/>
      <c r="X185" s="219"/>
      <c r="Y185" s="219"/>
    </row>
    <row r="186" spans="1:25" x14ac:dyDescent="0.25">
      <c r="A186" s="219"/>
      <c r="B186" s="219"/>
      <c r="C186" s="219"/>
      <c r="D186" s="219"/>
      <c r="E186" s="219"/>
      <c r="F186" s="219"/>
      <c r="G186" s="219"/>
      <c r="H186" s="219"/>
      <c r="I186" s="219"/>
      <c r="J186" s="219"/>
      <c r="K186" s="219"/>
      <c r="L186" s="219"/>
      <c r="M186" s="219"/>
      <c r="N186" s="219"/>
      <c r="O186" s="219"/>
      <c r="P186" s="219"/>
      <c r="Q186" s="219"/>
      <c r="R186" s="219"/>
      <c r="S186" s="219"/>
      <c r="T186" s="219"/>
      <c r="U186" s="219"/>
      <c r="V186" s="219"/>
      <c r="W186" s="219"/>
      <c r="X186" s="219"/>
      <c r="Y186" s="219"/>
    </row>
    <row r="187" spans="1:25" x14ac:dyDescent="0.25">
      <c r="A187" s="219"/>
      <c r="B187" s="219"/>
      <c r="C187" s="219"/>
      <c r="D187" s="219"/>
      <c r="E187" s="219"/>
      <c r="F187" s="219"/>
      <c r="G187" s="219"/>
      <c r="H187" s="219"/>
      <c r="I187" s="219"/>
      <c r="J187" s="219"/>
      <c r="K187" s="219"/>
      <c r="L187" s="219"/>
      <c r="M187" s="219"/>
      <c r="N187" s="219"/>
      <c r="O187" s="219"/>
      <c r="P187" s="219"/>
      <c r="Q187" s="219"/>
      <c r="R187" s="219"/>
      <c r="S187" s="219"/>
      <c r="T187" s="219"/>
      <c r="U187" s="219"/>
      <c r="V187" s="219"/>
      <c r="W187" s="219"/>
      <c r="X187" s="219"/>
      <c r="Y187" s="219"/>
    </row>
    <row r="188" spans="1:25" x14ac:dyDescent="0.25">
      <c r="A188" s="219"/>
      <c r="B188" s="219"/>
      <c r="C188" s="219"/>
      <c r="D188" s="219"/>
      <c r="E188" s="219"/>
      <c r="F188" s="219"/>
      <c r="G188" s="219"/>
      <c r="H188" s="219"/>
      <c r="I188" s="219"/>
      <c r="J188" s="219"/>
      <c r="K188" s="219"/>
      <c r="L188" s="219"/>
      <c r="M188" s="219"/>
      <c r="N188" s="219"/>
      <c r="O188" s="219"/>
      <c r="P188" s="219"/>
      <c r="Q188" s="219"/>
      <c r="R188" s="219"/>
      <c r="S188" s="219"/>
      <c r="T188" s="219"/>
      <c r="U188" s="219"/>
      <c r="V188" s="219"/>
      <c r="W188" s="219"/>
      <c r="X188" s="219"/>
      <c r="Y188" s="219"/>
    </row>
    <row r="189" spans="1:25" x14ac:dyDescent="0.25">
      <c r="A189" s="219"/>
      <c r="B189" s="219"/>
      <c r="C189" s="219"/>
      <c r="D189" s="219"/>
      <c r="E189" s="219"/>
      <c r="F189" s="219"/>
      <c r="G189" s="219"/>
      <c r="H189" s="219"/>
      <c r="I189" s="219"/>
      <c r="J189" s="219"/>
      <c r="K189" s="219"/>
      <c r="L189" s="219"/>
      <c r="M189" s="219"/>
      <c r="N189" s="219"/>
      <c r="O189" s="219"/>
      <c r="P189" s="219"/>
      <c r="Q189" s="219"/>
      <c r="R189" s="219"/>
      <c r="S189" s="219"/>
      <c r="T189" s="219"/>
      <c r="U189" s="219"/>
      <c r="V189" s="219"/>
      <c r="W189" s="219"/>
      <c r="X189" s="219"/>
      <c r="Y189" s="219"/>
    </row>
    <row r="190" spans="1:25" x14ac:dyDescent="0.25">
      <c r="A190" s="219"/>
      <c r="B190" s="219"/>
      <c r="C190" s="219"/>
      <c r="D190" s="219"/>
      <c r="E190" s="219"/>
      <c r="F190" s="219"/>
      <c r="G190" s="219"/>
      <c r="H190" s="219"/>
      <c r="I190" s="219"/>
      <c r="J190" s="219"/>
      <c r="K190" s="219"/>
      <c r="L190" s="219"/>
      <c r="M190" s="219"/>
      <c r="N190" s="219"/>
      <c r="O190" s="219"/>
      <c r="P190" s="219"/>
      <c r="Q190" s="219"/>
      <c r="R190" s="219"/>
      <c r="S190" s="219"/>
      <c r="T190" s="219"/>
      <c r="U190" s="219"/>
      <c r="V190" s="219"/>
      <c r="W190" s="219"/>
      <c r="X190" s="219"/>
      <c r="Y190" s="219"/>
    </row>
    <row r="191" spans="1:25" x14ac:dyDescent="0.25">
      <c r="A191" s="219"/>
      <c r="B191" s="219"/>
      <c r="C191" s="219"/>
      <c r="D191" s="219"/>
      <c r="E191" s="219"/>
      <c r="F191" s="219"/>
      <c r="G191" s="219"/>
      <c r="H191" s="219"/>
      <c r="I191" s="219"/>
      <c r="J191" s="219"/>
      <c r="K191" s="219"/>
      <c r="L191" s="219"/>
      <c r="M191" s="219"/>
      <c r="N191" s="219"/>
      <c r="O191" s="219"/>
      <c r="P191" s="219"/>
      <c r="Q191" s="219"/>
      <c r="R191" s="219"/>
      <c r="S191" s="219"/>
      <c r="T191" s="219"/>
      <c r="U191" s="219"/>
      <c r="V191" s="219"/>
      <c r="W191" s="219"/>
      <c r="X191" s="219"/>
      <c r="Y191" s="219"/>
    </row>
    <row r="192" spans="1:25" x14ac:dyDescent="0.25">
      <c r="A192" s="219"/>
      <c r="B192" s="219"/>
      <c r="C192" s="219"/>
      <c r="D192" s="219"/>
      <c r="E192" s="219"/>
      <c r="F192" s="219"/>
      <c r="G192" s="219"/>
      <c r="H192" s="219"/>
      <c r="I192" s="219"/>
      <c r="J192" s="219"/>
      <c r="K192" s="219"/>
      <c r="L192" s="219"/>
      <c r="M192" s="219"/>
      <c r="N192" s="219"/>
      <c r="O192" s="219"/>
      <c r="P192" s="219"/>
      <c r="Q192" s="219"/>
      <c r="R192" s="219"/>
      <c r="S192" s="219"/>
      <c r="T192" s="219"/>
      <c r="U192" s="219"/>
      <c r="V192" s="219"/>
      <c r="W192" s="219"/>
      <c r="X192" s="219"/>
      <c r="Y192" s="219"/>
    </row>
    <row r="193" spans="1:25" x14ac:dyDescent="0.25">
      <c r="A193" s="219"/>
      <c r="B193" s="219"/>
      <c r="C193" s="219"/>
      <c r="D193" s="219"/>
      <c r="E193" s="219"/>
      <c r="F193" s="219"/>
      <c r="G193" s="219"/>
      <c r="H193" s="219"/>
      <c r="I193" s="219"/>
      <c r="J193" s="219"/>
      <c r="K193" s="219"/>
      <c r="L193" s="219"/>
      <c r="M193" s="219"/>
      <c r="N193" s="219"/>
      <c r="O193" s="219"/>
      <c r="P193" s="219"/>
      <c r="Q193" s="219"/>
      <c r="R193" s="219"/>
      <c r="S193" s="219"/>
      <c r="T193" s="219"/>
      <c r="U193" s="219"/>
      <c r="V193" s="219"/>
      <c r="W193" s="219"/>
      <c r="X193" s="219"/>
      <c r="Y193" s="219"/>
    </row>
    <row r="194" spans="1:25" x14ac:dyDescent="0.25">
      <c r="A194" s="219"/>
      <c r="B194" s="219"/>
      <c r="C194" s="219"/>
      <c r="D194" s="219"/>
      <c r="E194" s="219"/>
      <c r="F194" s="219"/>
      <c r="G194" s="219"/>
      <c r="H194" s="219"/>
      <c r="I194" s="219"/>
      <c r="J194" s="219"/>
      <c r="K194" s="219"/>
      <c r="L194" s="219"/>
      <c r="M194" s="219"/>
      <c r="N194" s="219"/>
      <c r="O194" s="219"/>
      <c r="P194" s="219"/>
      <c r="Q194" s="219"/>
      <c r="R194" s="219"/>
      <c r="S194" s="219"/>
      <c r="T194" s="219"/>
      <c r="U194" s="219"/>
      <c r="V194" s="219"/>
      <c r="W194" s="219"/>
      <c r="X194" s="219"/>
      <c r="Y194" s="219"/>
    </row>
    <row r="195" spans="1:25" x14ac:dyDescent="0.25">
      <c r="A195" s="219"/>
      <c r="B195" s="219"/>
      <c r="C195" s="219"/>
      <c r="D195" s="219"/>
      <c r="E195" s="219"/>
      <c r="F195" s="219"/>
      <c r="G195" s="219"/>
      <c r="H195" s="219"/>
      <c r="I195" s="219"/>
      <c r="J195" s="219"/>
      <c r="K195" s="219"/>
      <c r="L195" s="219"/>
      <c r="M195" s="219"/>
      <c r="N195" s="219"/>
      <c r="O195" s="219"/>
      <c r="P195" s="219"/>
      <c r="Q195" s="219"/>
      <c r="R195" s="219"/>
      <c r="S195" s="219"/>
      <c r="T195" s="219"/>
      <c r="U195" s="219"/>
      <c r="V195" s="219"/>
      <c r="W195" s="219"/>
      <c r="X195" s="219"/>
      <c r="Y195" s="219"/>
    </row>
    <row r="196" spans="1:25" x14ac:dyDescent="0.25">
      <c r="A196" s="219"/>
      <c r="B196" s="219"/>
      <c r="C196" s="219"/>
      <c r="D196" s="219"/>
      <c r="E196" s="219"/>
      <c r="F196" s="219"/>
      <c r="G196" s="219"/>
      <c r="H196" s="219"/>
      <c r="I196" s="219"/>
      <c r="J196" s="219"/>
      <c r="K196" s="219"/>
      <c r="L196" s="219"/>
      <c r="M196" s="219"/>
      <c r="N196" s="219"/>
      <c r="O196" s="219"/>
      <c r="P196" s="219"/>
      <c r="Q196" s="219"/>
      <c r="R196" s="219"/>
      <c r="S196" s="219"/>
      <c r="T196" s="219"/>
      <c r="U196" s="219"/>
      <c r="V196" s="219"/>
      <c r="W196" s="219"/>
      <c r="X196" s="219"/>
      <c r="Y196" s="219"/>
    </row>
    <row r="197" spans="1:25" x14ac:dyDescent="0.25">
      <c r="A197" s="219"/>
      <c r="B197" s="219"/>
      <c r="C197" s="219"/>
      <c r="D197" s="219"/>
      <c r="E197" s="219"/>
      <c r="F197" s="219"/>
      <c r="G197" s="219"/>
      <c r="H197" s="219"/>
      <c r="I197" s="219"/>
      <c r="J197" s="219"/>
      <c r="K197" s="219"/>
      <c r="L197" s="219"/>
      <c r="M197" s="219"/>
      <c r="N197" s="219"/>
      <c r="O197" s="219"/>
      <c r="P197" s="219"/>
      <c r="Q197" s="219"/>
      <c r="R197" s="219"/>
      <c r="S197" s="219"/>
      <c r="T197" s="219"/>
      <c r="U197" s="219"/>
      <c r="V197" s="219"/>
      <c r="W197" s="219"/>
      <c r="X197" s="219"/>
      <c r="Y197" s="219"/>
    </row>
    <row r="198" spans="1:25" x14ac:dyDescent="0.25">
      <c r="A198" s="219"/>
      <c r="B198" s="219"/>
      <c r="C198" s="219"/>
      <c r="D198" s="219"/>
      <c r="E198" s="219"/>
      <c r="F198" s="219"/>
      <c r="G198" s="219"/>
      <c r="H198" s="219"/>
      <c r="I198" s="219"/>
      <c r="J198" s="219"/>
      <c r="K198" s="219"/>
      <c r="L198" s="219"/>
      <c r="M198" s="219"/>
      <c r="N198" s="219"/>
      <c r="O198" s="219"/>
      <c r="P198" s="219"/>
      <c r="Q198" s="219"/>
      <c r="R198" s="219"/>
      <c r="S198" s="219"/>
      <c r="T198" s="219"/>
      <c r="U198" s="219"/>
      <c r="V198" s="219"/>
      <c r="W198" s="219"/>
      <c r="X198" s="219"/>
      <c r="Y198" s="219"/>
    </row>
    <row r="199" spans="1:25" x14ac:dyDescent="0.25">
      <c r="A199" s="219"/>
      <c r="B199" s="219"/>
      <c r="C199" s="219"/>
      <c r="D199" s="219"/>
      <c r="E199" s="219"/>
      <c r="F199" s="219"/>
      <c r="G199" s="219"/>
      <c r="H199" s="219"/>
      <c r="I199" s="219"/>
      <c r="J199" s="219"/>
      <c r="K199" s="219"/>
      <c r="L199" s="219"/>
      <c r="M199" s="219"/>
      <c r="N199" s="219"/>
      <c r="O199" s="219"/>
      <c r="P199" s="219"/>
      <c r="Q199" s="219"/>
      <c r="R199" s="219"/>
      <c r="S199" s="219"/>
      <c r="T199" s="219"/>
      <c r="U199" s="219"/>
      <c r="V199" s="219"/>
      <c r="W199" s="219"/>
      <c r="X199" s="219"/>
      <c r="Y199" s="219"/>
    </row>
    <row r="200" spans="1:25" x14ac:dyDescent="0.25">
      <c r="A200" s="219"/>
      <c r="B200" s="219"/>
      <c r="C200" s="219"/>
      <c r="D200" s="219"/>
      <c r="E200" s="219"/>
      <c r="F200" s="219"/>
      <c r="G200" s="219"/>
      <c r="H200" s="219"/>
      <c r="I200" s="219"/>
      <c r="J200" s="219"/>
      <c r="K200" s="219"/>
      <c r="L200" s="219"/>
      <c r="M200" s="219"/>
      <c r="N200" s="219"/>
      <c r="O200" s="219"/>
      <c r="P200" s="219"/>
      <c r="Q200" s="219"/>
      <c r="R200" s="219"/>
      <c r="S200" s="219"/>
      <c r="T200" s="219"/>
      <c r="U200" s="219"/>
      <c r="V200" s="219"/>
      <c r="W200" s="219"/>
      <c r="X200" s="219"/>
      <c r="Y200" s="219"/>
    </row>
    <row r="201" spans="1:25" x14ac:dyDescent="0.25">
      <c r="A201" s="219"/>
      <c r="B201" s="219"/>
      <c r="C201" s="219"/>
      <c r="D201" s="219"/>
      <c r="E201" s="219"/>
      <c r="F201" s="219"/>
      <c r="G201" s="219"/>
      <c r="H201" s="219"/>
      <c r="I201" s="219"/>
      <c r="J201" s="219"/>
      <c r="K201" s="219"/>
      <c r="L201" s="219"/>
      <c r="M201" s="219"/>
      <c r="N201" s="219"/>
      <c r="O201" s="219"/>
      <c r="P201" s="219"/>
      <c r="Q201" s="219"/>
      <c r="R201" s="219"/>
      <c r="S201" s="219"/>
      <c r="T201" s="219"/>
      <c r="U201" s="219"/>
      <c r="V201" s="219"/>
      <c r="W201" s="219"/>
      <c r="X201" s="219"/>
      <c r="Y201" s="219"/>
    </row>
    <row r="202" spans="1:25" x14ac:dyDescent="0.25">
      <c r="A202" s="219"/>
      <c r="B202" s="219"/>
      <c r="C202" s="219"/>
      <c r="D202" s="219"/>
      <c r="E202" s="219"/>
      <c r="F202" s="219"/>
      <c r="G202" s="219"/>
      <c r="H202" s="219"/>
      <c r="I202" s="219"/>
      <c r="J202" s="219"/>
      <c r="K202" s="219"/>
      <c r="L202" s="219"/>
      <c r="M202" s="219"/>
      <c r="N202" s="219"/>
      <c r="O202" s="219"/>
      <c r="P202" s="219"/>
      <c r="Q202" s="219"/>
      <c r="R202" s="219"/>
      <c r="S202" s="219"/>
      <c r="T202" s="219"/>
      <c r="U202" s="219"/>
      <c r="V202" s="219"/>
      <c r="W202" s="219"/>
      <c r="X202" s="219"/>
      <c r="Y202" s="219"/>
    </row>
    <row r="203" spans="1:25" x14ac:dyDescent="0.25">
      <c r="A203" s="219"/>
      <c r="B203" s="219"/>
      <c r="C203" s="219"/>
      <c r="D203" s="219"/>
      <c r="E203" s="219"/>
      <c r="F203" s="219"/>
      <c r="G203" s="219"/>
      <c r="H203" s="219"/>
      <c r="I203" s="219"/>
      <c r="J203" s="219"/>
      <c r="K203" s="219"/>
      <c r="L203" s="219"/>
      <c r="M203" s="219"/>
      <c r="N203" s="219"/>
      <c r="O203" s="219"/>
      <c r="P203" s="219"/>
      <c r="Q203" s="219"/>
      <c r="R203" s="219"/>
      <c r="S203" s="219"/>
      <c r="T203" s="219"/>
      <c r="U203" s="219"/>
      <c r="V203" s="219"/>
      <c r="W203" s="219"/>
      <c r="X203" s="219"/>
      <c r="Y203" s="219"/>
    </row>
    <row r="204" spans="1:25" x14ac:dyDescent="0.25">
      <c r="A204" s="219"/>
      <c r="B204" s="219"/>
      <c r="C204" s="219"/>
      <c r="D204" s="219"/>
      <c r="E204" s="219"/>
      <c r="F204" s="219"/>
      <c r="G204" s="219"/>
      <c r="H204" s="219"/>
      <c r="I204" s="219"/>
      <c r="J204" s="219"/>
      <c r="K204" s="219"/>
      <c r="L204" s="219"/>
      <c r="M204" s="219"/>
      <c r="N204" s="219"/>
      <c r="O204" s="219"/>
      <c r="P204" s="219"/>
      <c r="Q204" s="219"/>
      <c r="R204" s="219"/>
      <c r="S204" s="219"/>
      <c r="T204" s="219"/>
      <c r="U204" s="219"/>
      <c r="V204" s="219"/>
      <c r="W204" s="219"/>
      <c r="X204" s="219"/>
      <c r="Y204" s="219"/>
    </row>
    <row r="205" spans="1:25" x14ac:dyDescent="0.25">
      <c r="A205" s="219"/>
      <c r="B205" s="219"/>
      <c r="C205" s="219"/>
      <c r="D205" s="219"/>
      <c r="E205" s="219"/>
      <c r="F205" s="219"/>
      <c r="G205" s="219"/>
      <c r="H205" s="219"/>
      <c r="I205" s="219"/>
      <c r="J205" s="219"/>
      <c r="K205" s="219"/>
      <c r="L205" s="219"/>
      <c r="M205" s="219"/>
      <c r="N205" s="219"/>
      <c r="O205" s="219"/>
      <c r="P205" s="219"/>
      <c r="Q205" s="219"/>
      <c r="R205" s="219"/>
      <c r="S205" s="219"/>
      <c r="T205" s="219"/>
      <c r="U205" s="219"/>
      <c r="V205" s="219"/>
      <c r="W205" s="219"/>
      <c r="X205" s="219"/>
      <c r="Y205" s="219"/>
    </row>
    <row r="206" spans="1:25" x14ac:dyDescent="0.25">
      <c r="A206" s="219"/>
      <c r="B206" s="219"/>
      <c r="C206" s="219"/>
      <c r="D206" s="219"/>
      <c r="E206" s="219"/>
      <c r="F206" s="219"/>
      <c r="G206" s="219"/>
      <c r="H206" s="219"/>
      <c r="I206" s="219"/>
      <c r="J206" s="219"/>
      <c r="K206" s="219"/>
      <c r="L206" s="219"/>
      <c r="M206" s="219"/>
      <c r="N206" s="219"/>
      <c r="O206" s="219"/>
      <c r="P206" s="219"/>
      <c r="Q206" s="219"/>
      <c r="R206" s="219"/>
      <c r="S206" s="219"/>
      <c r="T206" s="219"/>
      <c r="U206" s="219"/>
      <c r="V206" s="219"/>
      <c r="W206" s="219"/>
      <c r="X206" s="219"/>
      <c r="Y206" s="219"/>
    </row>
    <row r="207" spans="1:25" x14ac:dyDescent="0.25">
      <c r="A207" s="219"/>
      <c r="B207" s="219"/>
      <c r="C207" s="219"/>
      <c r="D207" s="219"/>
      <c r="E207" s="219"/>
      <c r="F207" s="219"/>
      <c r="G207" s="219"/>
      <c r="H207" s="219"/>
      <c r="I207" s="219"/>
      <c r="J207" s="219"/>
      <c r="K207" s="219"/>
      <c r="L207" s="219"/>
      <c r="M207" s="219"/>
      <c r="N207" s="219"/>
      <c r="O207" s="219"/>
      <c r="P207" s="219"/>
      <c r="Q207" s="219"/>
      <c r="R207" s="219"/>
      <c r="S207" s="219"/>
      <c r="T207" s="219"/>
      <c r="U207" s="219"/>
      <c r="V207" s="219"/>
      <c r="W207" s="219"/>
      <c r="X207" s="219"/>
      <c r="Y207" s="219"/>
    </row>
    <row r="208" spans="1:25" x14ac:dyDescent="0.25">
      <c r="A208" s="219"/>
      <c r="B208" s="219"/>
      <c r="C208" s="219"/>
      <c r="D208" s="219"/>
      <c r="E208" s="219"/>
      <c r="F208" s="219"/>
      <c r="G208" s="219"/>
      <c r="H208" s="219"/>
      <c r="I208" s="219"/>
      <c r="J208" s="219"/>
      <c r="K208" s="219"/>
      <c r="L208" s="219"/>
      <c r="M208" s="219"/>
      <c r="N208" s="219"/>
      <c r="O208" s="219"/>
      <c r="P208" s="219"/>
      <c r="Q208" s="219"/>
      <c r="R208" s="219"/>
      <c r="S208" s="219"/>
      <c r="T208" s="219"/>
      <c r="U208" s="219"/>
      <c r="V208" s="219"/>
      <c r="W208" s="219"/>
      <c r="X208" s="219"/>
      <c r="Y208" s="219"/>
    </row>
    <row r="209" spans="1:25" x14ac:dyDescent="0.25">
      <c r="A209" s="219"/>
      <c r="B209" s="219"/>
      <c r="C209" s="219"/>
      <c r="D209" s="219"/>
      <c r="E209" s="219"/>
      <c r="F209" s="219"/>
      <c r="G209" s="219"/>
      <c r="H209" s="219"/>
      <c r="I209" s="219"/>
      <c r="J209" s="219"/>
      <c r="K209" s="219"/>
      <c r="L209" s="219"/>
      <c r="M209" s="219"/>
      <c r="N209" s="219"/>
      <c r="O209" s="219"/>
      <c r="P209" s="219"/>
      <c r="Q209" s="219"/>
      <c r="R209" s="219"/>
      <c r="S209" s="219"/>
      <c r="T209" s="219"/>
      <c r="U209" s="219"/>
      <c r="V209" s="219"/>
      <c r="W209" s="219"/>
      <c r="X209" s="219"/>
      <c r="Y209" s="219"/>
    </row>
    <row r="210" spans="1:25" x14ac:dyDescent="0.25">
      <c r="A210" s="219"/>
      <c r="B210" s="219"/>
      <c r="C210" s="219"/>
      <c r="D210" s="219"/>
      <c r="E210" s="219"/>
      <c r="F210" s="219"/>
      <c r="G210" s="219"/>
      <c r="H210" s="219"/>
      <c r="I210" s="219"/>
      <c r="J210" s="219"/>
      <c r="K210" s="219"/>
      <c r="L210" s="219"/>
      <c r="M210" s="219"/>
      <c r="N210" s="219"/>
      <c r="O210" s="219"/>
      <c r="P210" s="219"/>
      <c r="Q210" s="219"/>
      <c r="R210" s="219"/>
      <c r="S210" s="219"/>
      <c r="T210" s="219"/>
      <c r="U210" s="219"/>
      <c r="V210" s="219"/>
      <c r="W210" s="219"/>
      <c r="X210" s="219"/>
      <c r="Y210" s="219"/>
    </row>
    <row r="211" spans="1:25" x14ac:dyDescent="0.25">
      <c r="A211" s="219"/>
      <c r="B211" s="219"/>
      <c r="C211" s="219"/>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219"/>
    </row>
    <row r="212" spans="1:25" x14ac:dyDescent="0.25">
      <c r="A212" s="219"/>
      <c r="B212" s="219"/>
      <c r="C212" s="219"/>
      <c r="D212" s="219"/>
      <c r="E212" s="219"/>
      <c r="F212" s="219"/>
      <c r="G212" s="219"/>
      <c r="H212" s="219"/>
      <c r="I212" s="219"/>
      <c r="J212" s="219"/>
      <c r="K212" s="219"/>
      <c r="L212" s="219"/>
      <c r="M212" s="219"/>
      <c r="N212" s="219"/>
      <c r="O212" s="219"/>
      <c r="P212" s="219"/>
      <c r="Q212" s="219"/>
      <c r="R212" s="219"/>
      <c r="S212" s="219"/>
      <c r="T212" s="219"/>
      <c r="U212" s="219"/>
      <c r="V212" s="219"/>
      <c r="W212" s="219"/>
      <c r="X212" s="219"/>
      <c r="Y212" s="219"/>
    </row>
    <row r="213" spans="1:25" x14ac:dyDescent="0.25">
      <c r="A213" s="219"/>
      <c r="B213" s="219"/>
      <c r="C213" s="219"/>
      <c r="D213" s="219"/>
      <c r="E213" s="219"/>
      <c r="F213" s="219"/>
      <c r="G213" s="219"/>
      <c r="H213" s="219"/>
      <c r="I213" s="219"/>
      <c r="J213" s="219"/>
      <c r="K213" s="219"/>
      <c r="L213" s="219"/>
      <c r="M213" s="219"/>
      <c r="N213" s="219"/>
      <c r="O213" s="219"/>
      <c r="P213" s="219"/>
      <c r="Q213" s="219"/>
      <c r="R213" s="219"/>
      <c r="S213" s="219"/>
      <c r="T213" s="219"/>
      <c r="U213" s="219"/>
      <c r="V213" s="219"/>
      <c r="W213" s="219"/>
      <c r="X213" s="219"/>
      <c r="Y213" s="219"/>
    </row>
    <row r="214" spans="1:25" x14ac:dyDescent="0.25">
      <c r="A214" s="219"/>
      <c r="B214" s="219"/>
      <c r="C214" s="219"/>
      <c r="D214" s="219"/>
      <c r="E214" s="219"/>
      <c r="F214" s="219"/>
      <c r="G214" s="219"/>
      <c r="H214" s="219"/>
      <c r="I214" s="219"/>
      <c r="J214" s="219"/>
      <c r="K214" s="219"/>
      <c r="L214" s="219"/>
      <c r="M214" s="219"/>
      <c r="N214" s="219"/>
      <c r="O214" s="219"/>
      <c r="P214" s="219"/>
      <c r="Q214" s="219"/>
      <c r="R214" s="219"/>
      <c r="S214" s="219"/>
      <c r="T214" s="219"/>
      <c r="U214" s="219"/>
      <c r="V214" s="219"/>
      <c r="W214" s="219"/>
      <c r="X214" s="219"/>
      <c r="Y214" s="219"/>
    </row>
    <row r="215" spans="1:25" x14ac:dyDescent="0.25">
      <c r="A215" s="219"/>
      <c r="B215" s="219"/>
      <c r="C215" s="219"/>
      <c r="D215" s="219"/>
      <c r="E215" s="219"/>
      <c r="F215" s="219"/>
      <c r="G215" s="219"/>
      <c r="H215" s="219"/>
      <c r="I215" s="219"/>
      <c r="J215" s="219"/>
      <c r="K215" s="219"/>
      <c r="L215" s="219"/>
      <c r="M215" s="219"/>
      <c r="N215" s="219"/>
      <c r="O215" s="219"/>
      <c r="P215" s="219"/>
      <c r="Q215" s="219"/>
      <c r="R215" s="219"/>
      <c r="S215" s="219"/>
      <c r="T215" s="219"/>
      <c r="U215" s="219"/>
      <c r="V215" s="219"/>
      <c r="W215" s="219"/>
      <c r="X215" s="219"/>
      <c r="Y215" s="219"/>
    </row>
    <row r="216" spans="1:25" x14ac:dyDescent="0.25">
      <c r="A216" s="219"/>
      <c r="B216" s="219"/>
      <c r="C216" s="219"/>
      <c r="D216" s="219"/>
      <c r="E216" s="219"/>
      <c r="F216" s="219"/>
      <c r="G216" s="219"/>
      <c r="H216" s="219"/>
      <c r="I216" s="219"/>
      <c r="J216" s="219"/>
      <c r="K216" s="219"/>
      <c r="L216" s="219"/>
      <c r="M216" s="219"/>
      <c r="N216" s="219"/>
      <c r="O216" s="219"/>
      <c r="P216" s="219"/>
      <c r="Q216" s="219"/>
      <c r="R216" s="219"/>
      <c r="S216" s="219"/>
      <c r="T216" s="219"/>
      <c r="U216" s="219"/>
      <c r="V216" s="219"/>
      <c r="W216" s="219"/>
      <c r="X216" s="219"/>
      <c r="Y216" s="219"/>
    </row>
    <row r="217" spans="1:25" x14ac:dyDescent="0.25">
      <c r="A217" s="219"/>
      <c r="B217" s="219"/>
      <c r="C217" s="219"/>
      <c r="D217" s="219"/>
      <c r="E217" s="219"/>
      <c r="F217" s="219"/>
      <c r="G217" s="219"/>
      <c r="H217" s="219"/>
      <c r="I217" s="219"/>
      <c r="J217" s="219"/>
      <c r="K217" s="219"/>
      <c r="L217" s="219"/>
      <c r="M217" s="219"/>
      <c r="N217" s="219"/>
      <c r="O217" s="219"/>
      <c r="P217" s="219"/>
      <c r="Q217" s="219"/>
      <c r="R217" s="219"/>
      <c r="S217" s="219"/>
      <c r="T217" s="219"/>
      <c r="U217" s="219"/>
      <c r="V217" s="219"/>
      <c r="W217" s="219"/>
      <c r="X217" s="219"/>
      <c r="Y217" s="219"/>
    </row>
    <row r="218" spans="1:25" x14ac:dyDescent="0.25">
      <c r="A218" s="21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row>
    <row r="219" spans="1:25" x14ac:dyDescent="0.25">
      <c r="A219" s="219"/>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row>
    <row r="220" spans="1:25" x14ac:dyDescent="0.25">
      <c r="A220" s="219"/>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row>
    <row r="221" spans="1:25" x14ac:dyDescent="0.25">
      <c r="A221" s="219"/>
      <c r="B221" s="219"/>
      <c r="C221" s="219"/>
      <c r="D221" s="219"/>
      <c r="E221" s="219"/>
      <c r="F221" s="219"/>
      <c r="G221" s="219"/>
      <c r="H221" s="219"/>
      <c r="I221" s="219"/>
      <c r="J221" s="219"/>
      <c r="K221" s="219"/>
      <c r="L221" s="219"/>
      <c r="M221" s="219"/>
      <c r="N221" s="219"/>
      <c r="O221" s="219"/>
      <c r="P221" s="219"/>
      <c r="Q221" s="219"/>
      <c r="R221" s="219"/>
      <c r="S221" s="219"/>
      <c r="T221" s="219"/>
      <c r="U221" s="219"/>
      <c r="V221" s="219"/>
      <c r="W221" s="219"/>
      <c r="X221" s="219"/>
      <c r="Y221" s="219"/>
    </row>
  </sheetData>
  <mergeCells count="35">
    <mergeCell ref="C15:C16"/>
    <mergeCell ref="B17:B19"/>
    <mergeCell ref="C17:C19"/>
    <mergeCell ref="V4:V5"/>
    <mergeCell ref="W4:W5"/>
    <mergeCell ref="J4:J5"/>
    <mergeCell ref="K4:K5"/>
    <mergeCell ref="L4:L5"/>
    <mergeCell ref="M4:M5"/>
    <mergeCell ref="X4:X5"/>
    <mergeCell ref="Y4:Y5"/>
    <mergeCell ref="A6:A19"/>
    <mergeCell ref="B6:B7"/>
    <mergeCell ref="C6:C7"/>
    <mergeCell ref="B8:B14"/>
    <mergeCell ref="C8:C14"/>
    <mergeCell ref="B15:B16"/>
    <mergeCell ref="N4:N5"/>
    <mergeCell ref="O4:O5"/>
    <mergeCell ref="P4:R4"/>
    <mergeCell ref="S4:S5"/>
    <mergeCell ref="T4:T5"/>
    <mergeCell ref="U4:U5"/>
    <mergeCell ref="H4:H5"/>
    <mergeCell ref="I4:I5"/>
    <mergeCell ref="A2:Y2"/>
    <mergeCell ref="A3:D3"/>
    <mergeCell ref="F3:J3"/>
    <mergeCell ref="K3:S3"/>
    <mergeCell ref="T3:Y3"/>
    <mergeCell ref="A4:A5"/>
    <mergeCell ref="B4:C4"/>
    <mergeCell ref="D4:D5"/>
    <mergeCell ref="E4:E5"/>
    <mergeCell ref="F4:G4"/>
  </mergeCells>
  <dataValidations count="2">
    <dataValidation type="decimal" operator="greaterThanOrEqual" allowBlank="1" showInputMessage="1" showErrorMessage="1" sqref="P10" xr:uid="{E582A683-5035-4768-AF60-92B9E0388D3D}">
      <formula1>0</formula1>
    </dataValidation>
    <dataValidation type="whole" operator="greaterThanOrEqual" allowBlank="1" showInputMessage="1" showErrorMessage="1" sqref="Q9:Q10 Q6:Q7 P11:Q11 Q15:Q18" xr:uid="{8B693B53-450D-4BF2-8A5C-03D3ED92BD54}">
      <formula1>0</formula1>
    </dataValidation>
  </dataValidation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F002A-D682-4F77-9D4D-679CDEE88ED9}">
  <sheetPr codeName="List4"/>
  <dimension ref="A1:D35"/>
  <sheetViews>
    <sheetView workbookViewId="0">
      <selection activeCell="C33" sqref="C33"/>
    </sheetView>
  </sheetViews>
  <sheetFormatPr defaultColWidth="0" defaultRowHeight="15" x14ac:dyDescent="0.25"/>
  <cols>
    <col min="1" max="1" width="2.5703125" style="218" customWidth="1"/>
    <col min="2" max="2" width="12.85546875" style="218" customWidth="1"/>
    <col min="3" max="3" width="168.7109375" style="218" customWidth="1"/>
    <col min="4" max="4" width="2.5703125" style="218" customWidth="1"/>
    <col min="5" max="16384" width="8.7109375" style="218" hidden="1"/>
  </cols>
  <sheetData>
    <row r="1" spans="1:4" ht="15.75" thickBot="1" x14ac:dyDescent="0.3"/>
    <row r="2" spans="1:4" s="219" customFormat="1" ht="37.5" customHeight="1" thickBot="1" x14ac:dyDescent="0.3">
      <c r="A2" s="218"/>
      <c r="B2" s="413" t="s">
        <v>291</v>
      </c>
      <c r="C2" s="415"/>
      <c r="D2" s="218"/>
    </row>
    <row r="3" spans="1:4" s="219" customFormat="1" ht="15.75" thickBot="1" x14ac:dyDescent="0.3">
      <c r="A3" s="218"/>
      <c r="B3" s="16" t="s">
        <v>292</v>
      </c>
      <c r="C3" s="17" t="s">
        <v>38</v>
      </c>
      <c r="D3" s="218"/>
    </row>
    <row r="4" spans="1:4" s="219" customFormat="1" ht="15.75" thickBot="1" x14ac:dyDescent="0.3">
      <c r="A4" s="218"/>
      <c r="B4" s="220"/>
      <c r="C4" s="221"/>
      <c r="D4" s="218"/>
    </row>
    <row r="5" spans="1:4" s="219" customFormat="1" ht="15.75" thickBot="1" x14ac:dyDescent="0.3">
      <c r="A5" s="218"/>
      <c r="B5" s="222"/>
      <c r="C5" s="223"/>
      <c r="D5" s="218"/>
    </row>
    <row r="6" spans="1:4" ht="15.75" thickBot="1" x14ac:dyDescent="0.3">
      <c r="B6" s="224"/>
      <c r="C6" s="225"/>
    </row>
    <row r="7" spans="1:4" x14ac:dyDescent="0.25">
      <c r="B7" s="226"/>
    </row>
    <row r="8" spans="1:4" x14ac:dyDescent="0.25">
      <c r="B8" s="226"/>
    </row>
    <row r="9" spans="1:4" x14ac:dyDescent="0.25">
      <c r="B9" s="226"/>
    </row>
    <row r="10" spans="1:4" x14ac:dyDescent="0.25">
      <c r="B10" s="226"/>
    </row>
    <row r="11" spans="1:4" x14ac:dyDescent="0.25">
      <c r="B11" s="226"/>
    </row>
    <row r="12" spans="1:4" x14ac:dyDescent="0.25">
      <c r="B12" s="226"/>
    </row>
    <row r="13" spans="1:4" x14ac:dyDescent="0.25">
      <c r="B13" s="226"/>
    </row>
    <row r="14" spans="1:4" x14ac:dyDescent="0.25">
      <c r="B14" s="226"/>
    </row>
    <row r="15" spans="1:4" x14ac:dyDescent="0.25">
      <c r="B15" s="226"/>
    </row>
    <row r="16" spans="1:4" x14ac:dyDescent="0.25">
      <c r="B16" s="226"/>
    </row>
    <row r="17" spans="2:2" x14ac:dyDescent="0.25">
      <c r="B17" s="226"/>
    </row>
    <row r="18" spans="2:2" x14ac:dyDescent="0.25">
      <c r="B18" s="226"/>
    </row>
    <row r="19" spans="2:2" x14ac:dyDescent="0.25">
      <c r="B19" s="226"/>
    </row>
    <row r="20" spans="2:2" x14ac:dyDescent="0.25">
      <c r="B20" s="226"/>
    </row>
    <row r="21" spans="2:2" x14ac:dyDescent="0.25">
      <c r="B21" s="226"/>
    </row>
    <row r="22" spans="2:2" x14ac:dyDescent="0.25">
      <c r="B22" s="226"/>
    </row>
    <row r="23" spans="2:2" x14ac:dyDescent="0.25">
      <c r="B23" s="226"/>
    </row>
    <row r="24" spans="2:2" x14ac:dyDescent="0.25">
      <c r="B24" s="226"/>
    </row>
    <row r="25" spans="2:2" x14ac:dyDescent="0.25">
      <c r="B25" s="226"/>
    </row>
    <row r="26" spans="2:2" x14ac:dyDescent="0.25">
      <c r="B26" s="226"/>
    </row>
    <row r="27" spans="2:2" x14ac:dyDescent="0.25">
      <c r="B27" s="226"/>
    </row>
    <row r="28" spans="2:2" x14ac:dyDescent="0.25">
      <c r="B28" s="226"/>
    </row>
    <row r="29" spans="2:2" x14ac:dyDescent="0.25">
      <c r="B29" s="226"/>
    </row>
    <row r="30" spans="2:2" x14ac:dyDescent="0.25">
      <c r="B30" s="226"/>
    </row>
    <row r="31" spans="2:2" x14ac:dyDescent="0.25">
      <c r="B31" s="226"/>
    </row>
    <row r="32" spans="2:2" x14ac:dyDescent="0.25">
      <c r="B32" s="226"/>
    </row>
    <row r="33" spans="2:2" x14ac:dyDescent="0.25">
      <c r="B33" s="226"/>
    </row>
    <row r="34" spans="2:2" x14ac:dyDescent="0.25">
      <c r="B34" s="226"/>
    </row>
    <row r="35" spans="2:2" x14ac:dyDescent="0.25">
      <c r="B35" s="226"/>
    </row>
  </sheetData>
  <mergeCells count="1">
    <mergeCell ref="B2:C2"/>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vt:i4>
      </vt:variant>
    </vt:vector>
  </HeadingPairs>
  <TitlesOfParts>
    <vt:vector size="6" baseType="lpstr">
      <vt:lpstr>Harmonogram_2023</vt:lpstr>
      <vt:lpstr>Zdůvodnění_2023</vt:lpstr>
      <vt:lpstr>Harmonogram2024</vt:lpstr>
      <vt:lpstr>Zdůvodnění_2024</vt:lpstr>
      <vt:lpstr>Harmonogram_2023!Názvy_tisku</vt:lpstr>
      <vt:lpstr>Harmonogram_2023!Oblast_tisku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Morávková Lenka</dc:creator>
  <cp:lastModifiedBy>Kovandová Alice</cp:lastModifiedBy>
  <cp:revision>7</cp:revision>
  <cp:lastPrinted>2023-08-03T07:44:29Z</cp:lastPrinted>
  <dcterms:created xsi:type="dcterms:W3CDTF">2016-08-30T13:12:28Z</dcterms:created>
  <dcterms:modified xsi:type="dcterms:W3CDTF">2023-12-18T08:56:07Z</dcterms:modified>
</cp:coreProperties>
</file>